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3110" activeTab="0"/>
  </bookViews>
  <sheets>
    <sheet name="Total Company" sheetId="1" r:id="rId1"/>
    <sheet name="Dorris Exchange" sheetId="2" r:id="rId2"/>
    <sheet name="Macdoel Exchange" sheetId="3" r:id="rId3"/>
    <sheet name="Tulelake Exchange" sheetId="4" r:id="rId4"/>
    <sheet name="Newell Exchange" sheetId="5" r:id="rId5"/>
  </sheets>
  <definedNames/>
  <calcPr fullCalcOnLoad="1"/>
</workbook>
</file>

<file path=xl/sharedStrings.xml><?xml version="1.0" encoding="utf-8"?>
<sst xmlns="http://schemas.openxmlformats.org/spreadsheetml/2006/main" count="385" uniqueCount="71">
  <si>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</si>
  <si>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</si>
  <si>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</si>
  <si>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</si>
  <si>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</si>
  <si>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</si>
  <si>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</si>
  <si>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</si>
  <si>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</si>
  <si>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</si>
  <si>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</si>
  <si>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</si>
  <si>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</si>
  <si>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</si>
  <si>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</si>
  <si>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</si>
  <si>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</si>
  <si>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</si>
  <si>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</si>
  <si>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</si>
  <si>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</si>
  <si>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</si>
  <si>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</si>
  <si>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</si>
  <si>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</si>
  <si>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</si>
  <si>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</si>
  <si>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</si>
  <si>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</si>
  <si>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</si>
  <si>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</si>
  <si>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</si>
  <si>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</si>
  <si>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</si>
  <si>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</si>
  <si>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</si>
  <si>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</si>
  <si>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</si>
  <si>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</si>
  <si>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</si>
  <si>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</si>
  <si>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</si>
  <si>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</si>
  <si>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0"/>
      </rPr>
      <t xml:space="preserve">
Min. standard = 5 bus. days</t>
    </r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</si>
  <si>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</si>
  <si>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</si>
  <si>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</si>
  <si>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</si>
  <si>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</si>
  <si>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</si>
  <si>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</si>
  <si>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</si>
  <si>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</si>
  <si>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0"/>
      </rPr>
      <t xml:space="preserve"> 24 Hours</t>
    </r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</si>
  <si>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</si>
  <si>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</si>
  <si>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60 seconds</t>
    </r>
  </si>
  <si>
    <t>Date Revised: 05/04/10 (Added new lines and changed terms to reflect requirements of G.O.133-C)</t>
  </si>
  <si>
    <t>Cal-Ore Telephone Co.</t>
  </si>
  <si>
    <t>Dorris Exchange</t>
  </si>
  <si>
    <t>Mindy Hill</t>
  </si>
  <si>
    <t>530-397-7012</t>
  </si>
  <si>
    <t>mindy@cot.net</t>
  </si>
  <si>
    <t>Macdoel Exchange</t>
  </si>
  <si>
    <t>Tulelake Exchange</t>
  </si>
  <si>
    <t>Newell Exchange</t>
  </si>
  <si>
    <t>Date filed
(05/15/11)</t>
  </si>
  <si>
    <t>Date filed
(08/15/11)</t>
  </si>
  <si>
    <t>Date filed
(11/15/11)</t>
  </si>
  <si>
    <t>Date filed
(02/15/11)</t>
  </si>
  <si>
    <t>Total Company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</si>
</sst>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4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9" fontId="0" fillId="33" borderId="16" xfId="0" applyNumberFormat="1" applyFont="1" applyFill="1" applyBorder="1" applyAlignment="1">
      <alignment/>
    </xf>
    <xf numFmtId="9" fontId="0" fillId="33" borderId="0" xfId="0" applyNumberFormat="1" applyFont="1" applyFill="1" applyBorder="1" applyAlignment="1">
      <alignment/>
    </xf>
    <xf numFmtId="9" fontId="0" fillId="33" borderId="12" xfId="0" applyNumberFormat="1" applyFont="1" applyFill="1" applyBorder="1" applyAlignment="1">
      <alignment/>
    </xf>
    <xf numFmtId="9" fontId="0" fillId="33" borderId="18" xfId="0" applyNumberFormat="1" applyFont="1" applyFill="1" applyBorder="1" applyAlignment="1">
      <alignment/>
    </xf>
    <xf numFmtId="9" fontId="0" fillId="0" borderId="12" xfId="0" applyNumberFormat="1" applyFont="1" applyBorder="1" applyAlignment="1">
      <alignment/>
    </xf>
    <xf numFmtId="168" fontId="0" fillId="0" borderId="12" xfId="0" applyNumberFormat="1" applyFont="1" applyBorder="1" applyAlignment="1">
      <alignment/>
    </xf>
    <xf numFmtId="9" fontId="0" fillId="0" borderId="18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168" fontId="0" fillId="0" borderId="16" xfId="0" applyNumberFormat="1" applyFont="1" applyBorder="1" applyAlignment="1">
      <alignment/>
    </xf>
    <xf numFmtId="20" fontId="0" fillId="0" borderId="15" xfId="0" applyNumberFormat="1" applyFont="1" applyBorder="1" applyAlignment="1" quotePrefix="1">
      <alignment horizontal="right"/>
    </xf>
    <xf numFmtId="9" fontId="0" fillId="0" borderId="0" xfId="0" applyNumberFormat="1" applyFont="1" applyFill="1" applyBorder="1" applyAlignment="1">
      <alignment/>
    </xf>
    <xf numFmtId="9" fontId="0" fillId="0" borderId="0" xfId="0" applyNumberFormat="1" applyFont="1" applyBorder="1" applyAlignment="1">
      <alignment/>
    </xf>
    <xf numFmtId="2" fontId="0" fillId="33" borderId="16" xfId="0" applyNumberFormat="1" applyFont="1" applyFill="1" applyBorder="1" applyAlignment="1">
      <alignment/>
    </xf>
    <xf numFmtId="168" fontId="0" fillId="33" borderId="16" xfId="0" applyNumberFormat="1" applyFont="1" applyFill="1" applyBorder="1" applyAlignment="1">
      <alignment/>
    </xf>
    <xf numFmtId="2" fontId="0" fillId="33" borderId="16" xfId="0" applyNumberFormat="1" applyFont="1" applyFill="1" applyBorder="1" applyAlignment="1" quotePrefix="1">
      <alignment horizontal="right"/>
    </xf>
    <xf numFmtId="2" fontId="0" fillId="33" borderId="12" xfId="0" applyNumberFormat="1" applyFont="1" applyFill="1" applyBorder="1" applyAlignment="1">
      <alignment/>
    </xf>
    <xf numFmtId="168" fontId="0" fillId="33" borderId="12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1" fontId="0" fillId="33" borderId="16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2" fontId="0" fillId="33" borderId="15" xfId="0" applyNumberFormat="1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35" fillId="0" borderId="10" xfId="52" applyBorder="1" applyAlignment="1" applyProtection="1">
      <alignment horizontal="left"/>
      <protection/>
    </xf>
    <xf numFmtId="0" fontId="0" fillId="0" borderId="13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4" fillId="0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/>
    </xf>
    <xf numFmtId="0" fontId="4" fillId="0" borderId="20" xfId="0" applyFont="1" applyBorder="1" applyAlignment="1">
      <alignment vertical="center"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 vertical="center" wrapText="1"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0" fillId="0" borderId="2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20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33" borderId="17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ndy@cot.net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indy@cot.net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indy@cot.net" TargetMode="Externa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indy@cot.net" TargetMode="Externa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indy@cot.net" TargetMode="Externa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99" t="s">
        <v>23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2:15" s="3" customFormat="1" ht="13.5" thickBot="1">
      <c r="B2" s="3" t="s">
        <v>36</v>
      </c>
      <c r="D2" s="101" t="s">
        <v>58</v>
      </c>
      <c r="E2" s="101"/>
      <c r="I2" s="4" t="s">
        <v>32</v>
      </c>
      <c r="J2" s="5">
        <v>1006</v>
      </c>
      <c r="M2" s="3" t="s">
        <v>37</v>
      </c>
      <c r="N2" s="6"/>
      <c r="O2" s="5">
        <v>2011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70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102" t="s">
        <v>0</v>
      </c>
      <c r="C7" s="103"/>
      <c r="D7" s="104"/>
      <c r="E7" s="109" t="s">
        <v>66</v>
      </c>
      <c r="F7" s="110"/>
      <c r="G7" s="110"/>
      <c r="H7" s="113" t="s">
        <v>67</v>
      </c>
      <c r="I7" s="114"/>
      <c r="J7" s="115"/>
      <c r="K7" s="119" t="s">
        <v>68</v>
      </c>
      <c r="L7" s="110"/>
      <c r="M7" s="110"/>
      <c r="N7" s="113" t="s">
        <v>69</v>
      </c>
      <c r="O7" s="114"/>
      <c r="P7" s="115"/>
    </row>
    <row r="8" spans="2:16" s="2" customFormat="1" ht="12.75" customHeight="1">
      <c r="B8" s="105"/>
      <c r="C8" s="106"/>
      <c r="D8" s="107"/>
      <c r="E8" s="111"/>
      <c r="F8" s="112"/>
      <c r="G8" s="112"/>
      <c r="H8" s="116"/>
      <c r="I8" s="117"/>
      <c r="J8" s="118"/>
      <c r="K8" s="112"/>
      <c r="L8" s="112"/>
      <c r="M8" s="112"/>
      <c r="N8" s="116"/>
      <c r="O8" s="117"/>
      <c r="P8" s="118"/>
    </row>
    <row r="9" spans="2:16" ht="12.75" customHeight="1">
      <c r="B9" s="105"/>
      <c r="C9" s="106"/>
      <c r="D9" s="107"/>
      <c r="E9" s="120" t="s">
        <v>1</v>
      </c>
      <c r="F9" s="121"/>
      <c r="G9" s="122"/>
      <c r="H9" s="82" t="s">
        <v>2</v>
      </c>
      <c r="I9" s="89"/>
      <c r="J9" s="90"/>
      <c r="K9" s="120" t="s">
        <v>3</v>
      </c>
      <c r="L9" s="121"/>
      <c r="M9" s="122"/>
      <c r="N9" s="82" t="s">
        <v>4</v>
      </c>
      <c r="O9" s="89"/>
      <c r="P9" s="90"/>
    </row>
    <row r="10" spans="2:16" s="14" customFormat="1" ht="12.75" customHeight="1">
      <c r="B10" s="80"/>
      <c r="C10" s="108"/>
      <c r="D10" s="81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1" t="s">
        <v>43</v>
      </c>
      <c r="C11" s="77"/>
      <c r="D11" s="15" t="s">
        <v>26</v>
      </c>
      <c r="E11" s="16">
        <f>'Dorris Exchange'!E11+'Macdoel Exchange'!E11+'Tulelake Exchange'!E11+'Newell Exchange'!E11</f>
        <v>40</v>
      </c>
      <c r="F11" s="17">
        <f>'Dorris Exchange'!F11+'Macdoel Exchange'!F11+'Tulelake Exchange'!F11+'Newell Exchange'!F11</f>
        <v>48</v>
      </c>
      <c r="G11" s="18">
        <f>'Dorris Exchange'!G11+'Macdoel Exchange'!G11+'Tulelake Exchange'!G11+'Newell Exchange'!G11</f>
        <v>49</v>
      </c>
      <c r="H11" s="19"/>
      <c r="I11" s="20"/>
      <c r="J11" s="19"/>
      <c r="K11" s="18"/>
      <c r="L11" s="17"/>
      <c r="M11" s="18"/>
      <c r="N11" s="19"/>
      <c r="O11" s="20"/>
      <c r="P11" s="19"/>
    </row>
    <row r="12" spans="2:16" ht="12.75">
      <c r="B12" s="78"/>
      <c r="C12" s="79"/>
      <c r="D12" s="19" t="s">
        <v>27</v>
      </c>
      <c r="E12" s="18">
        <f>'Dorris Exchange'!E12+'Macdoel Exchange'!E12+'Tulelake Exchange'!E12+'Newell Exchange'!E12</f>
        <v>36</v>
      </c>
      <c r="F12" s="17">
        <f>'Dorris Exchange'!F12+'Macdoel Exchange'!F12+'Tulelake Exchange'!F12+'Newell Exchange'!F12</f>
        <v>39</v>
      </c>
      <c r="G12" s="18">
        <f>'Dorris Exchange'!G12+'Macdoel Exchange'!G12+'Tulelake Exchange'!G12+'Newell Exchange'!G12</f>
        <v>41</v>
      </c>
      <c r="H12" s="19"/>
      <c r="I12" s="20"/>
      <c r="J12" s="19"/>
      <c r="K12" s="18"/>
      <c r="L12" s="17"/>
      <c r="M12" s="18"/>
      <c r="N12" s="19"/>
      <c r="O12" s="20"/>
      <c r="P12" s="19"/>
    </row>
    <row r="13" spans="2:16" ht="12.75">
      <c r="B13" s="80"/>
      <c r="C13" s="81"/>
      <c r="D13" s="15" t="s">
        <v>28</v>
      </c>
      <c r="E13" s="56">
        <f>9/8</f>
        <v>1.125</v>
      </c>
      <c r="F13" s="57">
        <f>F11/F12</f>
        <v>1.2307692307692308</v>
      </c>
      <c r="G13" s="56">
        <f>G11/G12</f>
        <v>1.1951219512195121</v>
      </c>
      <c r="H13" s="47"/>
      <c r="I13" s="49"/>
      <c r="J13" s="47"/>
      <c r="K13" s="54"/>
      <c r="L13" s="57"/>
      <c r="M13" s="54"/>
      <c r="N13" s="47"/>
      <c r="O13" s="49"/>
      <c r="P13" s="47"/>
    </row>
    <row r="14" spans="2:16" ht="12.75" customHeight="1">
      <c r="B14" s="91" t="s">
        <v>44</v>
      </c>
      <c r="C14" s="77"/>
      <c r="D14" s="24" t="s">
        <v>45</v>
      </c>
      <c r="E14" s="25">
        <f>'Dorris Exchange'!E14+'Macdoel Exchange'!E14+'Tulelake Exchange'!E14+'Newell Exchange'!E14</f>
        <v>36</v>
      </c>
      <c r="F14" s="26">
        <f>'Dorris Exchange'!F14+'Macdoel Exchange'!F14+'Tulelake Exchange'!F14+'Newell Exchange'!F14</f>
        <v>39</v>
      </c>
      <c r="G14" s="25">
        <f>'Dorris Exchange'!G14+'Macdoel Exchange'!G14+'Tulelake Exchange'!G14+'Newell Exchange'!G14</f>
        <v>48</v>
      </c>
      <c r="H14" s="24"/>
      <c r="I14" s="27"/>
      <c r="J14" s="24"/>
      <c r="K14" s="25"/>
      <c r="L14" s="26"/>
      <c r="M14" s="25"/>
      <c r="N14" s="24"/>
      <c r="O14" s="27"/>
      <c r="P14" s="24"/>
    </row>
    <row r="15" spans="2:16" ht="15" customHeight="1">
      <c r="B15" s="78"/>
      <c r="C15" s="79"/>
      <c r="D15" s="28" t="s">
        <v>29</v>
      </c>
      <c r="E15" s="18">
        <f>'Dorris Exchange'!E15+'Macdoel Exchange'!E15+'Tulelake Exchange'!E15+'Newell Exchange'!E15</f>
        <v>36</v>
      </c>
      <c r="F15" s="17">
        <f>'Dorris Exchange'!F15+'Macdoel Exchange'!F15+'Tulelake Exchange'!F15+'Newell Exchange'!F15</f>
        <v>39</v>
      </c>
      <c r="G15" s="18">
        <f>'Dorris Exchange'!G15+'Macdoel Exchange'!G15+'Tulelake Exchange'!G15+'Newell Exchange'!G15</f>
        <v>48</v>
      </c>
      <c r="H15" s="19"/>
      <c r="I15" s="20"/>
      <c r="J15" s="19"/>
      <c r="K15" s="18"/>
      <c r="L15" s="17"/>
      <c r="M15" s="18"/>
      <c r="N15" s="19"/>
      <c r="O15" s="20"/>
      <c r="P15" s="19"/>
    </row>
    <row r="16" spans="2:16" ht="13.5" customHeight="1">
      <c r="B16" s="78"/>
      <c r="C16" s="79"/>
      <c r="D16" s="28" t="s">
        <v>30</v>
      </c>
      <c r="E16" s="21">
        <v>0</v>
      </c>
      <c r="F16" s="22">
        <v>0</v>
      </c>
      <c r="G16" s="21">
        <v>0</v>
      </c>
      <c r="H16" s="15"/>
      <c r="I16" s="23"/>
      <c r="J16" s="15"/>
      <c r="K16" s="21"/>
      <c r="L16" s="22"/>
      <c r="M16" s="21"/>
      <c r="N16" s="15"/>
      <c r="O16" s="23"/>
      <c r="P16" s="15"/>
    </row>
    <row r="17" spans="2:16" ht="12.75">
      <c r="B17" s="80"/>
      <c r="C17" s="81"/>
      <c r="D17" s="15" t="s">
        <v>17</v>
      </c>
      <c r="E17" s="40">
        <v>1</v>
      </c>
      <c r="F17" s="42">
        <v>1</v>
      </c>
      <c r="G17" s="40">
        <v>1</v>
      </c>
      <c r="H17" s="44"/>
      <c r="I17" s="48"/>
      <c r="J17" s="44"/>
      <c r="K17" s="21"/>
      <c r="L17" s="22"/>
      <c r="M17" s="21"/>
      <c r="N17" s="15"/>
      <c r="O17" s="23"/>
      <c r="P17" s="15"/>
    </row>
    <row r="18" spans="2:16" ht="12.75">
      <c r="B18" s="92" t="s">
        <v>18</v>
      </c>
      <c r="C18" s="70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93" t="s">
        <v>19</v>
      </c>
      <c r="C19" s="96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94"/>
      <c r="C20" s="97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94"/>
      <c r="C21" s="98"/>
      <c r="D21" s="15" t="s">
        <v>40</v>
      </c>
      <c r="E21" s="55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>
      <c r="B22" s="94"/>
      <c r="C22" s="96" t="s">
        <v>31</v>
      </c>
      <c r="D22" s="24" t="s">
        <v>47</v>
      </c>
      <c r="E22" s="25">
        <f>'Dorris Exchange'!E25+'Macdoel Exchange'!E25+'Tulelake Exchange'!E25+'Newell Exchange'!E25</f>
        <v>2156</v>
      </c>
      <c r="F22" s="26">
        <f>'Dorris Exchange'!F25+'Macdoel Exchange'!F25+'Tulelake Exchange'!F25+'Newell Exchange'!F25</f>
        <v>2140</v>
      </c>
      <c r="G22" s="25">
        <f>'Dorris Exchange'!G25+'Macdoel Exchange'!G25+'Tulelake Exchange'!G25+'Newell Exchange'!G25</f>
        <v>2134</v>
      </c>
      <c r="H22" s="24"/>
      <c r="I22" s="27"/>
      <c r="J22" s="24"/>
      <c r="K22" s="25"/>
      <c r="L22" s="26"/>
      <c r="M22" s="25"/>
      <c r="N22" s="24"/>
      <c r="O22" s="27"/>
      <c r="P22" s="24"/>
    </row>
    <row r="23" spans="2:16" ht="12.75">
      <c r="B23" s="94"/>
      <c r="C23" s="97"/>
      <c r="D23" s="19" t="s">
        <v>48</v>
      </c>
      <c r="E23" s="18">
        <f>'Dorris Exchange'!E26+'Macdoel Exchange'!E26+'Tulelake Exchange'!E26+'Newell Exchange'!E26</f>
        <v>46</v>
      </c>
      <c r="F23" s="17">
        <f>'Dorris Exchange'!F26+'Macdoel Exchange'!F26+'Tulelake Exchange'!F26+'Newell Exchange'!F26</f>
        <v>41</v>
      </c>
      <c r="G23" s="18">
        <f>'Dorris Exchange'!G26+'Macdoel Exchange'!G26+'Tulelake Exchange'!G26+'Newell Exchange'!G26</f>
        <v>56</v>
      </c>
      <c r="H23" s="19"/>
      <c r="I23" s="20"/>
      <c r="J23" s="19"/>
      <c r="K23" s="18"/>
      <c r="L23" s="17"/>
      <c r="M23" s="18"/>
      <c r="N23" s="19"/>
      <c r="O23" s="20"/>
      <c r="P23" s="19"/>
    </row>
    <row r="24" spans="2:16" ht="12.75">
      <c r="B24" s="94"/>
      <c r="C24" s="98"/>
      <c r="D24" s="15" t="s">
        <v>40</v>
      </c>
      <c r="E24" s="55">
        <f>E23/E22</f>
        <v>0.021335807050092765</v>
      </c>
      <c r="F24" s="58">
        <f>F23/F22</f>
        <v>0.019158878504672898</v>
      </c>
      <c r="G24" s="55">
        <f>G23/G22</f>
        <v>0.026241799437675725</v>
      </c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>
      <c r="B25" s="94"/>
      <c r="C25" s="96" t="s">
        <v>49</v>
      </c>
      <c r="D25" s="24" t="s">
        <v>47</v>
      </c>
      <c r="E25" s="25"/>
      <c r="F25" s="26"/>
      <c r="G25" s="25"/>
      <c r="H25" s="24"/>
      <c r="I25" s="27"/>
      <c r="J25" s="24"/>
      <c r="K25" s="25"/>
      <c r="L25" s="26"/>
      <c r="M25" s="25"/>
      <c r="N25" s="24"/>
      <c r="O25" s="27"/>
      <c r="P25" s="24"/>
    </row>
    <row r="26" spans="2:16" ht="12.75">
      <c r="B26" s="94"/>
      <c r="C26" s="97"/>
      <c r="D26" s="19" t="s">
        <v>48</v>
      </c>
      <c r="E26" s="18"/>
      <c r="F26" s="17"/>
      <c r="G26" s="18"/>
      <c r="H26" s="19"/>
      <c r="I26" s="20"/>
      <c r="J26" s="19"/>
      <c r="K26" s="18"/>
      <c r="L26" s="17"/>
      <c r="M26" s="18"/>
      <c r="N26" s="19"/>
      <c r="O26" s="20"/>
      <c r="P26" s="19"/>
    </row>
    <row r="27" spans="2:16" ht="12.75">
      <c r="B27" s="95"/>
      <c r="C27" s="98"/>
      <c r="D27" s="15" t="s">
        <v>40</v>
      </c>
      <c r="E27" s="55"/>
      <c r="F27" s="58"/>
      <c r="G27" s="55"/>
      <c r="H27" s="45"/>
      <c r="I27" s="50"/>
      <c r="J27" s="45"/>
      <c r="K27" s="55"/>
      <c r="L27" s="58"/>
      <c r="M27" s="55"/>
      <c r="N27" s="45"/>
      <c r="O27" s="50"/>
      <c r="P27" s="45"/>
    </row>
    <row r="28" spans="2:16" ht="12.75">
      <c r="B28" s="76" t="s">
        <v>50</v>
      </c>
      <c r="C28" s="77"/>
      <c r="D28" s="29" t="s">
        <v>51</v>
      </c>
      <c r="E28" s="25">
        <f>'Dorris Exchange'!E28+'Macdoel Exchange'!E28+'Tulelake Exchange'!E28+'Newell Exchange'!E28</f>
        <v>13</v>
      </c>
      <c r="F28" s="26">
        <f>'Dorris Exchange'!F28+'Macdoel Exchange'!F28+'Tulelake Exchange'!F28+'Newell Exchange'!F28</f>
        <v>17</v>
      </c>
      <c r="G28" s="25">
        <f>'Dorris Exchange'!G28+'Macdoel Exchange'!G28+'Tulelake Exchange'!G28+'Newell Exchange'!G28</f>
        <v>29</v>
      </c>
      <c r="H28" s="24"/>
      <c r="I28" s="27"/>
      <c r="J28" s="24"/>
      <c r="K28" s="25"/>
      <c r="L28" s="26"/>
      <c r="M28" s="25"/>
      <c r="N28" s="24"/>
      <c r="O28" s="27"/>
      <c r="P28" s="24"/>
    </row>
    <row r="29" spans="2:16" ht="12.75">
      <c r="B29" s="78"/>
      <c r="C29" s="79"/>
      <c r="D29" s="19" t="s">
        <v>52</v>
      </c>
      <c r="E29" s="18">
        <f>'Dorris Exchange'!E29+'Macdoel Exchange'!E29+'Tulelake Exchange'!E29+'Newell Exchange'!E29</f>
        <v>13</v>
      </c>
      <c r="F29" s="17">
        <f>'Dorris Exchange'!F29+'Macdoel Exchange'!F29+'Tulelake Exchange'!F29+'Newell Exchange'!F29</f>
        <v>17</v>
      </c>
      <c r="G29" s="18">
        <f>'Dorris Exchange'!G29+'Macdoel Exchange'!G29+'Tulelake Exchange'!G29+'Newell Exchange'!G29</f>
        <v>29</v>
      </c>
      <c r="H29" s="19"/>
      <c r="I29" s="20"/>
      <c r="J29" s="19"/>
      <c r="K29" s="18"/>
      <c r="L29" s="17"/>
      <c r="M29" s="18"/>
      <c r="N29" s="19"/>
      <c r="O29" s="20"/>
      <c r="P29" s="19"/>
    </row>
    <row r="30" spans="2:16" ht="12.75">
      <c r="B30" s="78"/>
      <c r="C30" s="79"/>
      <c r="D30" s="30" t="s">
        <v>53</v>
      </c>
      <c r="E30" s="41">
        <v>1</v>
      </c>
      <c r="F30" s="43">
        <v>1</v>
      </c>
      <c r="G30" s="41">
        <v>1</v>
      </c>
      <c r="H30" s="46"/>
      <c r="I30" s="52"/>
      <c r="J30" s="30"/>
      <c r="K30" s="31"/>
      <c r="L30" s="32"/>
      <c r="M30" s="31"/>
      <c r="N30" s="30"/>
      <c r="O30" s="33"/>
      <c r="P30" s="30"/>
    </row>
    <row r="31" spans="2:16" ht="12.75">
      <c r="B31" s="78"/>
      <c r="C31" s="79"/>
      <c r="D31" s="19" t="s">
        <v>41</v>
      </c>
      <c r="E31" s="64">
        <f>'Dorris Exchange'!E31+'Macdoel Exchange'!E31+'Tulelake Exchange'!E31+'Newell Exchange'!E31</f>
        <v>37.5</v>
      </c>
      <c r="F31" s="17">
        <f>'Dorris Exchange'!F31+'Macdoel Exchange'!F31+'Tulelake Exchange'!F31+'Newell Exchange'!F31</f>
        <v>109.78</v>
      </c>
      <c r="G31" s="18">
        <f>'Dorris Exchange'!G31+'Macdoel Exchange'!G31+'Tulelake Exchange'!G31+'Newell Exchange'!G31</f>
        <v>88.35</v>
      </c>
      <c r="H31" s="19"/>
      <c r="I31" s="51"/>
      <c r="J31" s="19"/>
      <c r="K31" s="18"/>
      <c r="L31" s="17"/>
      <c r="M31" s="18"/>
      <c r="N31" s="19"/>
      <c r="O31" s="20"/>
      <c r="P31" s="19"/>
    </row>
    <row r="32" spans="2:16" ht="12.75">
      <c r="B32" s="80"/>
      <c r="C32" s="81"/>
      <c r="D32" s="15" t="s">
        <v>42</v>
      </c>
      <c r="E32" s="54">
        <f>E31/E29</f>
        <v>2.8846153846153846</v>
      </c>
      <c r="F32" s="57">
        <f>F31/F29</f>
        <v>6.45764705882353</v>
      </c>
      <c r="G32" s="54">
        <f>G31/G29</f>
        <v>3.046551724137931</v>
      </c>
      <c r="H32" s="47"/>
      <c r="I32" s="49"/>
      <c r="J32" s="59"/>
      <c r="K32" s="54"/>
      <c r="L32" s="57"/>
      <c r="M32" s="54"/>
      <c r="N32" s="47"/>
      <c r="O32" s="49"/>
      <c r="P32" s="47"/>
    </row>
    <row r="34" spans="2:16" s="3" customFormat="1" ht="12.75">
      <c r="B34" s="82" t="s">
        <v>20</v>
      </c>
      <c r="C34" s="83"/>
      <c r="D34" s="83"/>
      <c r="E34" s="83"/>
      <c r="F34" s="83"/>
      <c r="G34" s="83"/>
      <c r="H34" s="84"/>
      <c r="I34" s="85" t="s">
        <v>1</v>
      </c>
      <c r="J34" s="86"/>
      <c r="K34" s="87" t="s">
        <v>2</v>
      </c>
      <c r="L34" s="88"/>
      <c r="M34" s="85" t="s">
        <v>3</v>
      </c>
      <c r="N34" s="86"/>
      <c r="O34" s="87" t="s">
        <v>4</v>
      </c>
      <c r="P34" s="88"/>
    </row>
    <row r="35" spans="2:16" ht="12.75" customHeight="1">
      <c r="B35" s="74" t="s">
        <v>54</v>
      </c>
      <c r="C35" s="75"/>
      <c r="D35" s="75"/>
      <c r="E35" s="71" t="s">
        <v>55</v>
      </c>
      <c r="F35" s="71"/>
      <c r="G35" s="71"/>
      <c r="H35" s="71"/>
      <c r="I35" s="72"/>
      <c r="J35" s="73"/>
      <c r="K35" s="69"/>
      <c r="L35" s="70"/>
      <c r="M35" s="72"/>
      <c r="N35" s="73"/>
      <c r="O35" s="69"/>
      <c r="P35" s="70"/>
    </row>
    <row r="36" spans="2:16" ht="12.75">
      <c r="B36" s="75"/>
      <c r="C36" s="75"/>
      <c r="D36" s="75"/>
      <c r="E36" s="71" t="s">
        <v>21</v>
      </c>
      <c r="F36" s="71"/>
      <c r="G36" s="71"/>
      <c r="H36" s="71"/>
      <c r="I36" s="72"/>
      <c r="J36" s="73"/>
      <c r="K36" s="69"/>
      <c r="L36" s="70"/>
      <c r="M36" s="72"/>
      <c r="N36" s="73"/>
      <c r="O36" s="69"/>
      <c r="P36" s="70"/>
    </row>
    <row r="37" spans="2:16" ht="12.75">
      <c r="B37" s="75"/>
      <c r="C37" s="75"/>
      <c r="D37" s="75"/>
      <c r="E37" s="71" t="s">
        <v>56</v>
      </c>
      <c r="F37" s="71"/>
      <c r="G37" s="71"/>
      <c r="H37" s="71"/>
      <c r="I37" s="72"/>
      <c r="J37" s="73"/>
      <c r="K37" s="69"/>
      <c r="L37" s="70"/>
      <c r="M37" s="72"/>
      <c r="N37" s="73"/>
      <c r="O37" s="69"/>
      <c r="P37" s="70"/>
    </row>
    <row r="38" spans="2:16" ht="12.75">
      <c r="B38" s="34"/>
      <c r="C38" s="34"/>
      <c r="D38" s="34"/>
      <c r="E38" s="35"/>
      <c r="F38" s="34"/>
      <c r="G38" s="34"/>
      <c r="H38" s="35"/>
      <c r="I38" s="35"/>
      <c r="J38" s="35"/>
      <c r="K38" s="35"/>
      <c r="L38" s="35"/>
      <c r="M38" s="35"/>
      <c r="N38" s="35"/>
      <c r="O38" s="35"/>
      <c r="P38" s="34"/>
    </row>
    <row r="39" spans="2:16" ht="12.75">
      <c r="B39" s="34"/>
      <c r="C39" s="34"/>
      <c r="D39" s="34"/>
      <c r="E39" s="35"/>
      <c r="F39" s="34"/>
      <c r="G39" s="34"/>
      <c r="H39" s="35"/>
      <c r="I39" s="35"/>
      <c r="J39" s="35"/>
      <c r="K39" s="35"/>
      <c r="L39" s="35"/>
      <c r="M39" s="35"/>
      <c r="N39" s="35"/>
      <c r="O39" s="35"/>
      <c r="P39" s="34"/>
    </row>
    <row r="41" spans="3:16" ht="12.75">
      <c r="C41" s="65" t="s">
        <v>22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</row>
    <row r="42" spans="3:16" ht="12.75"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ht="12.75">
      <c r="J43" s="3"/>
    </row>
    <row r="44" spans="3:15" s="6" customFormat="1" ht="13.5" thickBot="1">
      <c r="C44" s="6" t="s">
        <v>33</v>
      </c>
      <c r="D44" s="38" t="s">
        <v>60</v>
      </c>
      <c r="G44" s="6" t="s">
        <v>34</v>
      </c>
      <c r="H44" s="67" t="s">
        <v>61</v>
      </c>
      <c r="I44" s="67"/>
      <c r="J44" s="67"/>
      <c r="L44" s="6" t="s">
        <v>35</v>
      </c>
      <c r="M44" s="68" t="s">
        <v>62</v>
      </c>
      <c r="N44" s="67"/>
      <c r="O44" s="67"/>
    </row>
    <row r="45" spans="5:11" ht="12.75">
      <c r="E45" s="3"/>
      <c r="H45" s="3"/>
      <c r="K45" s="39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B11:C13"/>
    <mergeCell ref="B14:C17"/>
    <mergeCell ref="B18:C18"/>
    <mergeCell ref="B19:B27"/>
    <mergeCell ref="C19:C21"/>
    <mergeCell ref="C22:C24"/>
    <mergeCell ref="C25:C27"/>
    <mergeCell ref="B28:C32"/>
    <mergeCell ref="B34:H34"/>
    <mergeCell ref="I34:J34"/>
    <mergeCell ref="K34:L34"/>
    <mergeCell ref="M34:N34"/>
    <mergeCell ref="O34:P34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</mergeCells>
  <hyperlinks>
    <hyperlink ref="M44" r:id="rId1" display="mindy@cot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99" t="s">
        <v>23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2:15" s="3" customFormat="1" ht="13.5" thickBot="1">
      <c r="B2" s="3" t="s">
        <v>36</v>
      </c>
      <c r="D2" s="101" t="s">
        <v>58</v>
      </c>
      <c r="E2" s="101"/>
      <c r="I2" s="4" t="s">
        <v>32</v>
      </c>
      <c r="J2" s="5">
        <v>1006</v>
      </c>
      <c r="M2" s="3" t="s">
        <v>37</v>
      </c>
      <c r="N2" s="6"/>
      <c r="O2" s="5">
        <v>2011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59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102" t="s">
        <v>0</v>
      </c>
      <c r="C7" s="103"/>
      <c r="D7" s="104"/>
      <c r="E7" s="109" t="s">
        <v>66</v>
      </c>
      <c r="F7" s="110"/>
      <c r="G7" s="110"/>
      <c r="H7" s="113" t="s">
        <v>67</v>
      </c>
      <c r="I7" s="114"/>
      <c r="J7" s="115"/>
      <c r="K7" s="119" t="s">
        <v>68</v>
      </c>
      <c r="L7" s="110"/>
      <c r="M7" s="110"/>
      <c r="N7" s="113" t="s">
        <v>69</v>
      </c>
      <c r="O7" s="114"/>
      <c r="P7" s="115"/>
    </row>
    <row r="8" spans="2:16" s="2" customFormat="1" ht="12.75" customHeight="1">
      <c r="B8" s="105"/>
      <c r="C8" s="106"/>
      <c r="D8" s="107"/>
      <c r="E8" s="111"/>
      <c r="F8" s="112"/>
      <c r="G8" s="112"/>
      <c r="H8" s="116"/>
      <c r="I8" s="117"/>
      <c r="J8" s="118"/>
      <c r="K8" s="112"/>
      <c r="L8" s="112"/>
      <c r="M8" s="112"/>
      <c r="N8" s="116"/>
      <c r="O8" s="117"/>
      <c r="P8" s="118"/>
    </row>
    <row r="9" spans="2:16" ht="12.75" customHeight="1">
      <c r="B9" s="105"/>
      <c r="C9" s="106"/>
      <c r="D9" s="107"/>
      <c r="E9" s="120" t="s">
        <v>1</v>
      </c>
      <c r="F9" s="121"/>
      <c r="G9" s="122"/>
      <c r="H9" s="82" t="s">
        <v>2</v>
      </c>
      <c r="I9" s="89"/>
      <c r="J9" s="90"/>
      <c r="K9" s="120" t="s">
        <v>3</v>
      </c>
      <c r="L9" s="121"/>
      <c r="M9" s="122"/>
      <c r="N9" s="82" t="s">
        <v>4</v>
      </c>
      <c r="O9" s="89"/>
      <c r="P9" s="90"/>
    </row>
    <row r="10" spans="2:16" s="14" customFormat="1" ht="12.75" customHeight="1">
      <c r="B10" s="80"/>
      <c r="C10" s="108"/>
      <c r="D10" s="81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1" t="s">
        <v>43</v>
      </c>
      <c r="C11" s="77"/>
      <c r="D11" s="15" t="s">
        <v>26</v>
      </c>
      <c r="E11" s="16">
        <v>9</v>
      </c>
      <c r="F11" s="17">
        <v>11</v>
      </c>
      <c r="G11" s="18">
        <v>17</v>
      </c>
      <c r="H11" s="19"/>
      <c r="I11" s="20"/>
      <c r="J11" s="19"/>
      <c r="K11" s="18"/>
      <c r="L11" s="17"/>
      <c r="M11" s="18"/>
      <c r="N11" s="19"/>
      <c r="O11" s="20"/>
      <c r="P11" s="19"/>
    </row>
    <row r="12" spans="2:16" ht="12.75">
      <c r="B12" s="78"/>
      <c r="C12" s="79"/>
      <c r="D12" s="19" t="s">
        <v>27</v>
      </c>
      <c r="E12" s="18">
        <v>8</v>
      </c>
      <c r="F12" s="17">
        <v>10</v>
      </c>
      <c r="G12" s="18">
        <v>12</v>
      </c>
      <c r="H12" s="19"/>
      <c r="I12" s="20"/>
      <c r="J12" s="19"/>
      <c r="K12" s="18"/>
      <c r="L12" s="17"/>
      <c r="M12" s="18"/>
      <c r="N12" s="19"/>
      <c r="O12" s="20"/>
      <c r="P12" s="19"/>
    </row>
    <row r="13" spans="2:16" ht="12.75">
      <c r="B13" s="80"/>
      <c r="C13" s="81"/>
      <c r="D13" s="15" t="s">
        <v>28</v>
      </c>
      <c r="E13" s="56">
        <f>9/8</f>
        <v>1.125</v>
      </c>
      <c r="F13" s="57">
        <f>F11/F12</f>
        <v>1.1</v>
      </c>
      <c r="G13" s="56">
        <f>G11/G12</f>
        <v>1.4166666666666667</v>
      </c>
      <c r="H13" s="47"/>
      <c r="I13" s="49"/>
      <c r="J13" s="47"/>
      <c r="K13" s="54"/>
      <c r="L13" s="57"/>
      <c r="M13" s="54"/>
      <c r="N13" s="47"/>
      <c r="O13" s="49"/>
      <c r="P13" s="47"/>
    </row>
    <row r="14" spans="2:16" ht="12.75" customHeight="1">
      <c r="B14" s="91" t="s">
        <v>44</v>
      </c>
      <c r="C14" s="77"/>
      <c r="D14" s="24" t="s">
        <v>45</v>
      </c>
      <c r="E14" s="25">
        <v>8</v>
      </c>
      <c r="F14" s="26">
        <v>10</v>
      </c>
      <c r="G14" s="25">
        <v>17</v>
      </c>
      <c r="H14" s="24"/>
      <c r="I14" s="27"/>
      <c r="J14" s="24"/>
      <c r="K14" s="25"/>
      <c r="L14" s="26"/>
      <c r="M14" s="25"/>
      <c r="N14" s="24"/>
      <c r="O14" s="27"/>
      <c r="P14" s="24"/>
    </row>
    <row r="15" spans="2:16" ht="15" customHeight="1">
      <c r="B15" s="78"/>
      <c r="C15" s="79"/>
      <c r="D15" s="28" t="s">
        <v>29</v>
      </c>
      <c r="E15" s="18">
        <v>8</v>
      </c>
      <c r="F15" s="17">
        <v>10</v>
      </c>
      <c r="G15" s="18">
        <v>17</v>
      </c>
      <c r="H15" s="19"/>
      <c r="I15" s="20"/>
      <c r="J15" s="19"/>
      <c r="K15" s="18"/>
      <c r="L15" s="17"/>
      <c r="M15" s="18"/>
      <c r="N15" s="19"/>
      <c r="O15" s="20"/>
      <c r="P15" s="19"/>
    </row>
    <row r="16" spans="2:16" ht="13.5" customHeight="1">
      <c r="B16" s="78"/>
      <c r="C16" s="79"/>
      <c r="D16" s="28" t="s">
        <v>30</v>
      </c>
      <c r="E16" s="21">
        <v>0</v>
      </c>
      <c r="F16" s="22">
        <v>0</v>
      </c>
      <c r="G16" s="21">
        <v>0</v>
      </c>
      <c r="H16" s="15"/>
      <c r="I16" s="23"/>
      <c r="J16" s="15"/>
      <c r="K16" s="21"/>
      <c r="L16" s="22"/>
      <c r="M16" s="21"/>
      <c r="N16" s="15"/>
      <c r="O16" s="23"/>
      <c r="P16" s="15"/>
    </row>
    <row r="17" spans="2:16" ht="12.75">
      <c r="B17" s="80"/>
      <c r="C17" s="81"/>
      <c r="D17" s="15" t="s">
        <v>17</v>
      </c>
      <c r="E17" s="40">
        <v>1</v>
      </c>
      <c r="F17" s="42">
        <v>1</v>
      </c>
      <c r="G17" s="40">
        <v>1</v>
      </c>
      <c r="H17" s="44"/>
      <c r="I17" s="48"/>
      <c r="J17" s="44"/>
      <c r="K17" s="21"/>
      <c r="L17" s="22"/>
      <c r="M17" s="21"/>
      <c r="N17" s="15"/>
      <c r="O17" s="23"/>
      <c r="P17" s="15"/>
    </row>
    <row r="18" spans="2:16" ht="12.75">
      <c r="B18" s="92" t="s">
        <v>18</v>
      </c>
      <c r="C18" s="70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93" t="s">
        <v>19</v>
      </c>
      <c r="C19" s="96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94"/>
      <c r="C20" s="97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94"/>
      <c r="C21" s="98"/>
      <c r="D21" s="15" t="s">
        <v>40</v>
      </c>
      <c r="E21" s="55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>
      <c r="B22" s="94"/>
      <c r="C22" s="96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ht="12.75">
      <c r="B23" s="94"/>
      <c r="C23" s="97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ht="12.75">
      <c r="B24" s="94"/>
      <c r="C24" s="98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>
      <c r="B25" s="94"/>
      <c r="C25" s="96" t="s">
        <v>49</v>
      </c>
      <c r="D25" s="24" t="s">
        <v>47</v>
      </c>
      <c r="E25" s="25">
        <v>564</v>
      </c>
      <c r="F25" s="26">
        <v>557</v>
      </c>
      <c r="G25" s="25">
        <v>556</v>
      </c>
      <c r="H25" s="24"/>
      <c r="I25" s="27"/>
      <c r="J25" s="24"/>
      <c r="K25" s="25"/>
      <c r="L25" s="26"/>
      <c r="M25" s="25"/>
      <c r="N25" s="24"/>
      <c r="O25" s="27"/>
      <c r="P25" s="24"/>
    </row>
    <row r="26" spans="2:16" ht="12.75">
      <c r="B26" s="94"/>
      <c r="C26" s="97"/>
      <c r="D26" s="19" t="s">
        <v>48</v>
      </c>
      <c r="E26" s="18">
        <v>19</v>
      </c>
      <c r="F26" s="17">
        <v>11</v>
      </c>
      <c r="G26" s="18">
        <v>22</v>
      </c>
      <c r="H26" s="19"/>
      <c r="I26" s="20"/>
      <c r="J26" s="19"/>
      <c r="K26" s="18"/>
      <c r="L26" s="17"/>
      <c r="M26" s="18"/>
      <c r="N26" s="19"/>
      <c r="O26" s="20"/>
      <c r="P26" s="19"/>
    </row>
    <row r="27" spans="2:16" ht="12.75">
      <c r="B27" s="95"/>
      <c r="C27" s="98"/>
      <c r="D27" s="15" t="s">
        <v>40</v>
      </c>
      <c r="E27" s="55">
        <f>E26/E25</f>
        <v>0.03368794326241135</v>
      </c>
      <c r="F27" s="58">
        <f>11/557</f>
        <v>0.019748653500897665</v>
      </c>
      <c r="G27" s="55">
        <f>G26/G25</f>
        <v>0.039568345323741004</v>
      </c>
      <c r="H27" s="45"/>
      <c r="I27" s="50"/>
      <c r="J27" s="45"/>
      <c r="K27" s="55"/>
      <c r="L27" s="58"/>
      <c r="M27" s="55"/>
      <c r="N27" s="45"/>
      <c r="O27" s="50"/>
      <c r="P27" s="45"/>
    </row>
    <row r="28" spans="2:16" ht="12.75">
      <c r="B28" s="76" t="s">
        <v>50</v>
      </c>
      <c r="C28" s="77"/>
      <c r="D28" s="29" t="s">
        <v>51</v>
      </c>
      <c r="E28" s="25">
        <v>4</v>
      </c>
      <c r="F28" s="26">
        <v>6</v>
      </c>
      <c r="G28" s="25">
        <v>14</v>
      </c>
      <c r="H28" s="24"/>
      <c r="I28" s="27"/>
      <c r="J28" s="24"/>
      <c r="K28" s="25"/>
      <c r="L28" s="26"/>
      <c r="M28" s="25"/>
      <c r="N28" s="24"/>
      <c r="O28" s="27"/>
      <c r="P28" s="24"/>
    </row>
    <row r="29" spans="2:16" ht="12.75">
      <c r="B29" s="78"/>
      <c r="C29" s="79"/>
      <c r="D29" s="19" t="s">
        <v>52</v>
      </c>
      <c r="E29" s="18">
        <v>4</v>
      </c>
      <c r="F29" s="17">
        <v>6</v>
      </c>
      <c r="G29" s="18">
        <v>14</v>
      </c>
      <c r="H29" s="19"/>
      <c r="I29" s="20"/>
      <c r="J29" s="19"/>
      <c r="K29" s="18"/>
      <c r="L29" s="17"/>
      <c r="M29" s="18"/>
      <c r="N29" s="19"/>
      <c r="O29" s="20"/>
      <c r="P29" s="19"/>
    </row>
    <row r="30" spans="2:16" ht="12.75">
      <c r="B30" s="78"/>
      <c r="C30" s="79"/>
      <c r="D30" s="30" t="s">
        <v>53</v>
      </c>
      <c r="E30" s="41">
        <v>1</v>
      </c>
      <c r="F30" s="43">
        <v>1</v>
      </c>
      <c r="G30" s="41">
        <v>1</v>
      </c>
      <c r="H30" s="46"/>
      <c r="I30" s="52"/>
      <c r="J30" s="30"/>
      <c r="K30" s="31"/>
      <c r="L30" s="32"/>
      <c r="M30" s="31"/>
      <c r="N30" s="30"/>
      <c r="O30" s="33"/>
      <c r="P30" s="30"/>
    </row>
    <row r="31" spans="2:16" ht="12.75">
      <c r="B31" s="78"/>
      <c r="C31" s="79"/>
      <c r="D31" s="19" t="s">
        <v>41</v>
      </c>
      <c r="E31" s="18">
        <v>2.77</v>
      </c>
      <c r="F31" s="17">
        <v>51.78</v>
      </c>
      <c r="G31" s="18">
        <v>35.62</v>
      </c>
      <c r="H31" s="19"/>
      <c r="I31" s="51"/>
      <c r="J31" s="19"/>
      <c r="K31" s="18"/>
      <c r="L31" s="17"/>
      <c r="M31" s="18"/>
      <c r="N31" s="19"/>
      <c r="O31" s="20"/>
      <c r="P31" s="19"/>
    </row>
    <row r="32" spans="2:16" ht="12.75">
      <c r="B32" s="80"/>
      <c r="C32" s="81"/>
      <c r="D32" s="15" t="s">
        <v>42</v>
      </c>
      <c r="E32" s="54">
        <f>2.77/4</f>
        <v>0.6925</v>
      </c>
      <c r="F32" s="22">
        <f>51.78/6</f>
        <v>8.63</v>
      </c>
      <c r="G32" s="54">
        <f>G31/G29</f>
        <v>2.544285714285714</v>
      </c>
      <c r="H32" s="47"/>
      <c r="I32" s="49"/>
      <c r="J32" s="59"/>
      <c r="K32" s="54"/>
      <c r="L32" s="57"/>
      <c r="M32" s="54"/>
      <c r="N32" s="47"/>
      <c r="O32" s="49"/>
      <c r="P32" s="47"/>
    </row>
    <row r="34" spans="2:16" s="3" customFormat="1" ht="12.75">
      <c r="B34" s="82" t="s">
        <v>20</v>
      </c>
      <c r="C34" s="83"/>
      <c r="D34" s="83"/>
      <c r="E34" s="83"/>
      <c r="F34" s="83"/>
      <c r="G34" s="83"/>
      <c r="H34" s="84"/>
      <c r="I34" s="85" t="s">
        <v>1</v>
      </c>
      <c r="J34" s="86"/>
      <c r="K34" s="87" t="s">
        <v>2</v>
      </c>
      <c r="L34" s="88"/>
      <c r="M34" s="85" t="s">
        <v>3</v>
      </c>
      <c r="N34" s="86"/>
      <c r="O34" s="87" t="s">
        <v>4</v>
      </c>
      <c r="P34" s="88"/>
    </row>
    <row r="35" spans="2:16" ht="12.75" customHeight="1">
      <c r="B35" s="74" t="s">
        <v>54</v>
      </c>
      <c r="C35" s="75"/>
      <c r="D35" s="75"/>
      <c r="E35" s="71" t="s">
        <v>55</v>
      </c>
      <c r="F35" s="71"/>
      <c r="G35" s="71"/>
      <c r="H35" s="71"/>
      <c r="I35" s="72"/>
      <c r="J35" s="73"/>
      <c r="K35" s="69"/>
      <c r="L35" s="70"/>
      <c r="M35" s="72"/>
      <c r="N35" s="73"/>
      <c r="O35" s="69"/>
      <c r="P35" s="70"/>
    </row>
    <row r="36" spans="2:16" ht="12.75">
      <c r="B36" s="75"/>
      <c r="C36" s="75"/>
      <c r="D36" s="75"/>
      <c r="E36" s="71" t="s">
        <v>21</v>
      </c>
      <c r="F36" s="71"/>
      <c r="G36" s="71"/>
      <c r="H36" s="71"/>
      <c r="I36" s="72"/>
      <c r="J36" s="73"/>
      <c r="K36" s="69"/>
      <c r="L36" s="70"/>
      <c r="M36" s="72"/>
      <c r="N36" s="73"/>
      <c r="O36" s="69"/>
      <c r="P36" s="70"/>
    </row>
    <row r="37" spans="2:16" ht="12.75">
      <c r="B37" s="75"/>
      <c r="C37" s="75"/>
      <c r="D37" s="75"/>
      <c r="E37" s="71" t="s">
        <v>56</v>
      </c>
      <c r="F37" s="71"/>
      <c r="G37" s="71"/>
      <c r="H37" s="71"/>
      <c r="I37" s="72"/>
      <c r="J37" s="73"/>
      <c r="K37" s="69"/>
      <c r="L37" s="70"/>
      <c r="M37" s="72"/>
      <c r="N37" s="73"/>
      <c r="O37" s="69"/>
      <c r="P37" s="70"/>
    </row>
    <row r="38" spans="2:16" ht="12.75">
      <c r="B38" s="34"/>
      <c r="C38" s="34"/>
      <c r="D38" s="34"/>
      <c r="E38" s="35"/>
      <c r="F38" s="34"/>
      <c r="G38" s="34"/>
      <c r="H38" s="35"/>
      <c r="I38" s="35"/>
      <c r="J38" s="35"/>
      <c r="K38" s="35"/>
      <c r="L38" s="35"/>
      <c r="M38" s="35"/>
      <c r="N38" s="35"/>
      <c r="O38" s="35"/>
      <c r="P38" s="34"/>
    </row>
    <row r="39" spans="2:16" ht="12.75">
      <c r="B39" s="34"/>
      <c r="C39" s="34"/>
      <c r="D39" s="34"/>
      <c r="E39" s="35"/>
      <c r="F39" s="34"/>
      <c r="G39" s="34"/>
      <c r="H39" s="35"/>
      <c r="I39" s="35"/>
      <c r="J39" s="35"/>
      <c r="K39" s="35"/>
      <c r="L39" s="35"/>
      <c r="M39" s="35"/>
      <c r="N39" s="35"/>
      <c r="O39" s="35"/>
      <c r="P39" s="34"/>
    </row>
    <row r="41" spans="3:16" ht="12.75">
      <c r="C41" s="65" t="s">
        <v>22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</row>
    <row r="42" spans="3:16" ht="12.75"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ht="12.75">
      <c r="J43" s="3"/>
    </row>
    <row r="44" spans="3:15" s="6" customFormat="1" ht="13.5" thickBot="1">
      <c r="C44" s="6" t="s">
        <v>33</v>
      </c>
      <c r="D44" s="38" t="s">
        <v>60</v>
      </c>
      <c r="G44" s="6" t="s">
        <v>34</v>
      </c>
      <c r="H44" s="67" t="s">
        <v>61</v>
      </c>
      <c r="I44" s="67"/>
      <c r="J44" s="67"/>
      <c r="L44" s="6" t="s">
        <v>35</v>
      </c>
      <c r="M44" s="68" t="s">
        <v>62</v>
      </c>
      <c r="N44" s="67"/>
      <c r="O44" s="67"/>
    </row>
    <row r="45" spans="5:11" ht="12.75">
      <c r="E45" s="3"/>
      <c r="H45" s="3"/>
      <c r="K45" s="39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B35:D37"/>
    <mergeCell ref="C19:C21"/>
    <mergeCell ref="B11:C13"/>
    <mergeCell ref="M35:N35"/>
    <mergeCell ref="B18:C18"/>
    <mergeCell ref="B34:H34"/>
    <mergeCell ref="C25:C27"/>
    <mergeCell ref="E35:H35"/>
    <mergeCell ref="K35:L35"/>
    <mergeCell ref="O35:P35"/>
    <mergeCell ref="E9:G9"/>
    <mergeCell ref="H9:J9"/>
    <mergeCell ref="K9:M9"/>
    <mergeCell ref="I36:J36"/>
    <mergeCell ref="C1:P1"/>
    <mergeCell ref="I34:J34"/>
    <mergeCell ref="K34:L34"/>
    <mergeCell ref="M34:N34"/>
    <mergeCell ref="N7:P8"/>
    <mergeCell ref="O34:P34"/>
    <mergeCell ref="K7:M8"/>
    <mergeCell ref="E7:G8"/>
    <mergeCell ref="N9:P9"/>
    <mergeCell ref="C22:C24"/>
    <mergeCell ref="H44:J44"/>
    <mergeCell ref="M44:O44"/>
    <mergeCell ref="K36:L36"/>
    <mergeCell ref="I37:J37"/>
    <mergeCell ref="K37:L37"/>
    <mergeCell ref="C41:P41"/>
    <mergeCell ref="O36:P36"/>
    <mergeCell ref="O37:P37"/>
    <mergeCell ref="M36:N36"/>
    <mergeCell ref="M37:N37"/>
  </mergeCells>
  <hyperlinks>
    <hyperlink ref="M44" r:id="rId1" display="mindy@cot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99" t="s">
        <v>23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2:15" s="3" customFormat="1" ht="13.5" thickBot="1">
      <c r="B2" s="3" t="s">
        <v>36</v>
      </c>
      <c r="D2" s="101" t="s">
        <v>58</v>
      </c>
      <c r="E2" s="101"/>
      <c r="I2" s="4" t="s">
        <v>32</v>
      </c>
      <c r="J2" s="5">
        <v>1006</v>
      </c>
      <c r="M2" s="3" t="s">
        <v>37</v>
      </c>
      <c r="N2" s="6"/>
      <c r="O2" s="5">
        <v>2011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63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102" t="s">
        <v>0</v>
      </c>
      <c r="C7" s="103"/>
      <c r="D7" s="104"/>
      <c r="E7" s="109" t="s">
        <v>66</v>
      </c>
      <c r="F7" s="110"/>
      <c r="G7" s="110"/>
      <c r="H7" s="113" t="s">
        <v>67</v>
      </c>
      <c r="I7" s="114"/>
      <c r="J7" s="115"/>
      <c r="K7" s="119" t="s">
        <v>68</v>
      </c>
      <c r="L7" s="110"/>
      <c r="M7" s="110"/>
      <c r="N7" s="113" t="s">
        <v>69</v>
      </c>
      <c r="O7" s="114"/>
      <c r="P7" s="115"/>
    </row>
    <row r="8" spans="2:16" s="2" customFormat="1" ht="12.75" customHeight="1">
      <c r="B8" s="105"/>
      <c r="C8" s="106"/>
      <c r="D8" s="107"/>
      <c r="E8" s="111"/>
      <c r="F8" s="112"/>
      <c r="G8" s="112"/>
      <c r="H8" s="116"/>
      <c r="I8" s="117"/>
      <c r="J8" s="118"/>
      <c r="K8" s="112"/>
      <c r="L8" s="112"/>
      <c r="M8" s="112"/>
      <c r="N8" s="116"/>
      <c r="O8" s="117"/>
      <c r="P8" s="118"/>
    </row>
    <row r="9" spans="2:16" ht="12.75" customHeight="1">
      <c r="B9" s="105"/>
      <c r="C9" s="106"/>
      <c r="D9" s="107"/>
      <c r="E9" s="120" t="s">
        <v>1</v>
      </c>
      <c r="F9" s="121"/>
      <c r="G9" s="122"/>
      <c r="H9" s="82" t="s">
        <v>2</v>
      </c>
      <c r="I9" s="89"/>
      <c r="J9" s="90"/>
      <c r="K9" s="120" t="s">
        <v>3</v>
      </c>
      <c r="L9" s="121"/>
      <c r="M9" s="122"/>
      <c r="N9" s="82" t="s">
        <v>4</v>
      </c>
      <c r="O9" s="89"/>
      <c r="P9" s="90"/>
    </row>
    <row r="10" spans="2:16" s="14" customFormat="1" ht="12.75" customHeight="1">
      <c r="B10" s="80"/>
      <c r="C10" s="108"/>
      <c r="D10" s="81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1" t="s">
        <v>43</v>
      </c>
      <c r="C11" s="77"/>
      <c r="D11" s="15" t="s">
        <v>26</v>
      </c>
      <c r="E11" s="16">
        <v>11</v>
      </c>
      <c r="F11" s="17">
        <v>7</v>
      </c>
      <c r="G11" s="18">
        <v>8</v>
      </c>
      <c r="H11" s="19"/>
      <c r="I11" s="20"/>
      <c r="J11" s="19"/>
      <c r="K11" s="18"/>
      <c r="L11" s="17"/>
      <c r="M11" s="18"/>
      <c r="N11" s="19"/>
      <c r="O11" s="20"/>
      <c r="P11" s="19"/>
    </row>
    <row r="12" spans="2:16" ht="12.75">
      <c r="B12" s="78"/>
      <c r="C12" s="79"/>
      <c r="D12" s="19" t="s">
        <v>27</v>
      </c>
      <c r="E12" s="18">
        <v>9</v>
      </c>
      <c r="F12" s="17">
        <v>4</v>
      </c>
      <c r="G12" s="18">
        <v>7</v>
      </c>
      <c r="H12" s="19"/>
      <c r="I12" s="20"/>
      <c r="J12" s="19"/>
      <c r="K12" s="18"/>
      <c r="L12" s="17"/>
      <c r="M12" s="18"/>
      <c r="N12" s="19"/>
      <c r="O12" s="20"/>
      <c r="P12" s="19"/>
    </row>
    <row r="13" spans="2:16" ht="12.75">
      <c r="B13" s="80"/>
      <c r="C13" s="81"/>
      <c r="D13" s="15" t="s">
        <v>28</v>
      </c>
      <c r="E13" s="54">
        <f>11/9</f>
        <v>1.2222222222222223</v>
      </c>
      <c r="F13" s="22">
        <f>F11/F12</f>
        <v>1.75</v>
      </c>
      <c r="G13" s="54">
        <f>G11/G12</f>
        <v>1.1428571428571428</v>
      </c>
      <c r="H13" s="47"/>
      <c r="I13" s="49"/>
      <c r="J13" s="47"/>
      <c r="K13" s="54"/>
      <c r="L13" s="57"/>
      <c r="M13" s="54"/>
      <c r="N13" s="47"/>
      <c r="O13" s="49"/>
      <c r="P13" s="47"/>
    </row>
    <row r="14" spans="2:16" ht="12.75" customHeight="1">
      <c r="B14" s="91" t="s">
        <v>44</v>
      </c>
      <c r="C14" s="77"/>
      <c r="D14" s="24" t="s">
        <v>45</v>
      </c>
      <c r="E14" s="25">
        <v>9</v>
      </c>
      <c r="F14" s="26">
        <v>4</v>
      </c>
      <c r="G14" s="25">
        <v>7</v>
      </c>
      <c r="H14" s="24"/>
      <c r="I14" s="27"/>
      <c r="J14" s="24"/>
      <c r="K14" s="25"/>
      <c r="L14" s="26"/>
      <c r="M14" s="25"/>
      <c r="N14" s="24"/>
      <c r="O14" s="27"/>
      <c r="P14" s="24"/>
    </row>
    <row r="15" spans="2:16" ht="15" customHeight="1">
      <c r="B15" s="78"/>
      <c r="C15" s="79"/>
      <c r="D15" s="28" t="s">
        <v>29</v>
      </c>
      <c r="E15" s="18">
        <v>9</v>
      </c>
      <c r="F15" s="17">
        <v>4</v>
      </c>
      <c r="G15" s="18">
        <v>7</v>
      </c>
      <c r="H15" s="19"/>
      <c r="I15" s="20"/>
      <c r="J15" s="19"/>
      <c r="K15" s="18"/>
      <c r="L15" s="17"/>
      <c r="M15" s="18"/>
      <c r="N15" s="19"/>
      <c r="O15" s="20"/>
      <c r="P15" s="19"/>
    </row>
    <row r="16" spans="2:16" ht="13.5" customHeight="1">
      <c r="B16" s="78"/>
      <c r="C16" s="79"/>
      <c r="D16" s="28" t="s">
        <v>30</v>
      </c>
      <c r="E16" s="21">
        <v>0</v>
      </c>
      <c r="F16" s="22">
        <v>0</v>
      </c>
      <c r="G16" s="21">
        <v>0</v>
      </c>
      <c r="H16" s="15"/>
      <c r="I16" s="23"/>
      <c r="J16" s="15"/>
      <c r="K16" s="21"/>
      <c r="L16" s="22"/>
      <c r="M16" s="21"/>
      <c r="N16" s="15"/>
      <c r="O16" s="23"/>
      <c r="P16" s="15"/>
    </row>
    <row r="17" spans="2:16" ht="12.75">
      <c r="B17" s="80"/>
      <c r="C17" s="81"/>
      <c r="D17" s="15" t="s">
        <v>17</v>
      </c>
      <c r="E17" s="40">
        <v>1</v>
      </c>
      <c r="F17" s="42">
        <v>1</v>
      </c>
      <c r="G17" s="40">
        <v>1</v>
      </c>
      <c r="H17" s="44"/>
      <c r="I17" s="48"/>
      <c r="J17" s="44"/>
      <c r="K17" s="21"/>
      <c r="L17" s="22"/>
      <c r="M17" s="21"/>
      <c r="N17" s="15"/>
      <c r="O17" s="23"/>
      <c r="P17" s="15"/>
    </row>
    <row r="18" spans="2:16" ht="12.75">
      <c r="B18" s="92" t="s">
        <v>18</v>
      </c>
      <c r="C18" s="70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93" t="s">
        <v>19</v>
      </c>
      <c r="C19" s="96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94"/>
      <c r="C20" s="97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94"/>
      <c r="C21" s="98"/>
      <c r="D21" s="15" t="s">
        <v>40</v>
      </c>
      <c r="E21" s="2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>
      <c r="B22" s="94"/>
      <c r="C22" s="96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ht="12.75">
      <c r="B23" s="94"/>
      <c r="C23" s="97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ht="12.75">
      <c r="B24" s="94"/>
      <c r="C24" s="98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>
      <c r="B25" s="94"/>
      <c r="C25" s="96" t="s">
        <v>49</v>
      </c>
      <c r="D25" s="24" t="s">
        <v>47</v>
      </c>
      <c r="E25" s="25">
        <v>433</v>
      </c>
      <c r="F25" s="26">
        <v>428</v>
      </c>
      <c r="G25" s="25">
        <v>428</v>
      </c>
      <c r="H25" s="24"/>
      <c r="I25" s="27"/>
      <c r="J25" s="24"/>
      <c r="K25" s="25"/>
      <c r="L25" s="26"/>
      <c r="M25" s="25"/>
      <c r="N25" s="24"/>
      <c r="O25" s="27"/>
      <c r="P25" s="24"/>
    </row>
    <row r="26" spans="2:16" ht="12.75">
      <c r="B26" s="94"/>
      <c r="C26" s="97"/>
      <c r="D26" s="19" t="s">
        <v>48</v>
      </c>
      <c r="E26" s="18">
        <v>7</v>
      </c>
      <c r="F26" s="17">
        <v>14</v>
      </c>
      <c r="G26" s="18">
        <v>10</v>
      </c>
      <c r="H26" s="19"/>
      <c r="I26" s="20"/>
      <c r="J26" s="19"/>
      <c r="K26" s="18"/>
      <c r="L26" s="17"/>
      <c r="M26" s="18"/>
      <c r="N26" s="19"/>
      <c r="O26" s="20"/>
      <c r="P26" s="19"/>
    </row>
    <row r="27" spans="2:16" ht="12.75">
      <c r="B27" s="95"/>
      <c r="C27" s="98"/>
      <c r="D27" s="15" t="s">
        <v>40</v>
      </c>
      <c r="E27" s="55">
        <f>7/433</f>
        <v>0.016166281755196306</v>
      </c>
      <c r="F27" s="58">
        <f>F26/F25</f>
        <v>0.03271028037383177</v>
      </c>
      <c r="G27" s="55">
        <f>G26/G25</f>
        <v>0.02336448598130841</v>
      </c>
      <c r="H27" s="45"/>
      <c r="I27" s="50"/>
      <c r="J27" s="45"/>
      <c r="K27" s="55"/>
      <c r="L27" s="58"/>
      <c r="M27" s="55"/>
      <c r="N27" s="45"/>
      <c r="O27" s="50"/>
      <c r="P27" s="45"/>
    </row>
    <row r="28" spans="2:16" ht="12.75">
      <c r="B28" s="76" t="s">
        <v>50</v>
      </c>
      <c r="C28" s="77"/>
      <c r="D28" s="29" t="s">
        <v>51</v>
      </c>
      <c r="E28" s="25">
        <v>0</v>
      </c>
      <c r="F28" s="26">
        <v>4</v>
      </c>
      <c r="G28" s="25">
        <v>7</v>
      </c>
      <c r="H28" s="24"/>
      <c r="I28" s="27"/>
      <c r="J28" s="24"/>
      <c r="K28" s="25"/>
      <c r="L28" s="26"/>
      <c r="M28" s="25"/>
      <c r="N28" s="24"/>
      <c r="O28" s="27"/>
      <c r="P28" s="24"/>
    </row>
    <row r="29" spans="2:16" ht="12.75">
      <c r="B29" s="78"/>
      <c r="C29" s="79"/>
      <c r="D29" s="19" t="s">
        <v>52</v>
      </c>
      <c r="E29" s="18">
        <v>0</v>
      </c>
      <c r="F29" s="17">
        <v>4</v>
      </c>
      <c r="G29" s="18">
        <v>7</v>
      </c>
      <c r="H29" s="19"/>
      <c r="I29" s="20"/>
      <c r="J29" s="19"/>
      <c r="K29" s="18"/>
      <c r="L29" s="17"/>
      <c r="M29" s="18"/>
      <c r="N29" s="19"/>
      <c r="O29" s="20"/>
      <c r="P29" s="19"/>
    </row>
    <row r="30" spans="2:16" ht="12.75">
      <c r="B30" s="78"/>
      <c r="C30" s="79"/>
      <c r="D30" s="30" t="s">
        <v>53</v>
      </c>
      <c r="E30" s="41">
        <v>0</v>
      </c>
      <c r="F30" s="43">
        <v>1</v>
      </c>
      <c r="G30" s="41">
        <v>1</v>
      </c>
      <c r="H30" s="46"/>
      <c r="I30" s="53"/>
      <c r="J30" s="30"/>
      <c r="K30" s="31"/>
      <c r="L30" s="32"/>
      <c r="M30" s="31"/>
      <c r="N30" s="30"/>
      <c r="O30" s="33"/>
      <c r="P30" s="30"/>
    </row>
    <row r="31" spans="2:16" ht="12.75">
      <c r="B31" s="78"/>
      <c r="C31" s="79"/>
      <c r="D31" s="19" t="s">
        <v>41</v>
      </c>
      <c r="E31" s="18">
        <v>0</v>
      </c>
      <c r="F31" s="17">
        <v>11.32</v>
      </c>
      <c r="G31" s="18">
        <v>23.18</v>
      </c>
      <c r="H31" s="19"/>
      <c r="I31" s="20"/>
      <c r="J31" s="19"/>
      <c r="K31" s="18"/>
      <c r="L31" s="17"/>
      <c r="M31" s="18"/>
      <c r="N31" s="19"/>
      <c r="O31" s="20"/>
      <c r="P31" s="19"/>
    </row>
    <row r="32" spans="2:16" ht="12.75">
      <c r="B32" s="80"/>
      <c r="C32" s="81"/>
      <c r="D32" s="15" t="s">
        <v>42</v>
      </c>
      <c r="E32" s="21">
        <v>0</v>
      </c>
      <c r="F32" s="22">
        <f>F31/F29</f>
        <v>2.83</v>
      </c>
      <c r="G32" s="54">
        <f>G31/G29</f>
        <v>3.3114285714285714</v>
      </c>
      <c r="H32" s="47"/>
      <c r="I32" s="49"/>
      <c r="J32" s="47"/>
      <c r="K32" s="54"/>
      <c r="L32" s="57"/>
      <c r="M32" s="54"/>
      <c r="N32" s="47"/>
      <c r="O32" s="49"/>
      <c r="P32" s="47"/>
    </row>
    <row r="34" spans="2:16" s="3" customFormat="1" ht="12.75">
      <c r="B34" s="82" t="s">
        <v>20</v>
      </c>
      <c r="C34" s="83"/>
      <c r="D34" s="83"/>
      <c r="E34" s="83"/>
      <c r="F34" s="83"/>
      <c r="G34" s="83"/>
      <c r="H34" s="84"/>
      <c r="I34" s="85" t="s">
        <v>1</v>
      </c>
      <c r="J34" s="86"/>
      <c r="K34" s="87" t="s">
        <v>2</v>
      </c>
      <c r="L34" s="88"/>
      <c r="M34" s="85" t="s">
        <v>3</v>
      </c>
      <c r="N34" s="86"/>
      <c r="O34" s="87" t="s">
        <v>4</v>
      </c>
      <c r="P34" s="88"/>
    </row>
    <row r="35" spans="2:16" ht="12.75" customHeight="1">
      <c r="B35" s="74" t="s">
        <v>54</v>
      </c>
      <c r="C35" s="75"/>
      <c r="D35" s="75"/>
      <c r="E35" s="71" t="s">
        <v>55</v>
      </c>
      <c r="F35" s="71"/>
      <c r="G35" s="71"/>
      <c r="H35" s="71"/>
      <c r="I35" s="72"/>
      <c r="J35" s="73"/>
      <c r="K35" s="69"/>
      <c r="L35" s="70"/>
      <c r="M35" s="72"/>
      <c r="N35" s="73"/>
      <c r="O35" s="69"/>
      <c r="P35" s="70"/>
    </row>
    <row r="36" spans="2:16" ht="12.75">
      <c r="B36" s="75"/>
      <c r="C36" s="75"/>
      <c r="D36" s="75"/>
      <c r="E36" s="71" t="s">
        <v>21</v>
      </c>
      <c r="F36" s="71"/>
      <c r="G36" s="71"/>
      <c r="H36" s="71"/>
      <c r="I36" s="72"/>
      <c r="J36" s="73"/>
      <c r="K36" s="69"/>
      <c r="L36" s="70"/>
      <c r="M36" s="72"/>
      <c r="N36" s="73"/>
      <c r="O36" s="69"/>
      <c r="P36" s="70"/>
    </row>
    <row r="37" spans="2:16" ht="12.75">
      <c r="B37" s="75"/>
      <c r="C37" s="75"/>
      <c r="D37" s="75"/>
      <c r="E37" s="71" t="s">
        <v>56</v>
      </c>
      <c r="F37" s="71"/>
      <c r="G37" s="71"/>
      <c r="H37" s="71"/>
      <c r="I37" s="72"/>
      <c r="J37" s="73"/>
      <c r="K37" s="69"/>
      <c r="L37" s="70"/>
      <c r="M37" s="72"/>
      <c r="N37" s="73"/>
      <c r="O37" s="69"/>
      <c r="P37" s="70"/>
    </row>
    <row r="38" spans="2:16" ht="12.75">
      <c r="B38" s="34"/>
      <c r="C38" s="34"/>
      <c r="D38" s="34"/>
      <c r="E38" s="35"/>
      <c r="F38" s="34"/>
      <c r="G38" s="34"/>
      <c r="H38" s="35"/>
      <c r="I38" s="35"/>
      <c r="J38" s="35"/>
      <c r="K38" s="35"/>
      <c r="L38" s="35"/>
      <c r="M38" s="35"/>
      <c r="N38" s="35"/>
      <c r="O38" s="35"/>
      <c r="P38" s="34"/>
    </row>
    <row r="39" spans="2:16" ht="12.75">
      <c r="B39" s="34"/>
      <c r="C39" s="34"/>
      <c r="D39" s="34"/>
      <c r="E39" s="35"/>
      <c r="F39" s="34"/>
      <c r="G39" s="34"/>
      <c r="H39" s="35"/>
      <c r="I39" s="35"/>
      <c r="J39" s="35"/>
      <c r="K39" s="35"/>
      <c r="L39" s="35"/>
      <c r="M39" s="35"/>
      <c r="N39" s="35"/>
      <c r="O39" s="35"/>
      <c r="P39" s="34"/>
    </row>
    <row r="41" spans="3:16" ht="12.75">
      <c r="C41" s="65" t="s">
        <v>22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</row>
    <row r="42" spans="3:16" ht="12.75"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ht="12.75">
      <c r="J43" s="3"/>
    </row>
    <row r="44" spans="3:15" s="6" customFormat="1" ht="13.5" thickBot="1">
      <c r="C44" s="6" t="s">
        <v>33</v>
      </c>
      <c r="D44" s="38" t="s">
        <v>60</v>
      </c>
      <c r="G44" s="6" t="s">
        <v>34</v>
      </c>
      <c r="H44" s="67" t="s">
        <v>61</v>
      </c>
      <c r="I44" s="67"/>
      <c r="J44" s="67"/>
      <c r="L44" s="6" t="s">
        <v>35</v>
      </c>
      <c r="M44" s="68" t="s">
        <v>62</v>
      </c>
      <c r="N44" s="67"/>
      <c r="O44" s="67"/>
    </row>
    <row r="45" spans="5:11" ht="12.75">
      <c r="E45" s="3"/>
      <c r="H45" s="3"/>
      <c r="K45" s="39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B11:C13"/>
    <mergeCell ref="B14:C17"/>
    <mergeCell ref="B18:C18"/>
    <mergeCell ref="B19:B27"/>
    <mergeCell ref="C19:C21"/>
    <mergeCell ref="C22:C24"/>
    <mergeCell ref="C25:C27"/>
    <mergeCell ref="B28:C32"/>
    <mergeCell ref="B34:H34"/>
    <mergeCell ref="I34:J34"/>
    <mergeCell ref="K34:L34"/>
    <mergeCell ref="M34:N34"/>
    <mergeCell ref="O34:P34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</mergeCells>
  <hyperlinks>
    <hyperlink ref="M44" r:id="rId1" display="mindy@cot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99" t="s">
        <v>23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2:15" s="3" customFormat="1" ht="13.5" thickBot="1">
      <c r="B2" s="3" t="s">
        <v>36</v>
      </c>
      <c r="D2" s="101" t="s">
        <v>58</v>
      </c>
      <c r="E2" s="101"/>
      <c r="I2" s="4" t="s">
        <v>32</v>
      </c>
      <c r="J2" s="5">
        <v>1006</v>
      </c>
      <c r="M2" s="3" t="s">
        <v>37</v>
      </c>
      <c r="N2" s="6"/>
      <c r="O2" s="5">
        <v>2011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64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102" t="s">
        <v>0</v>
      </c>
      <c r="C7" s="103"/>
      <c r="D7" s="104"/>
      <c r="E7" s="109" t="s">
        <v>66</v>
      </c>
      <c r="F7" s="110"/>
      <c r="G7" s="110"/>
      <c r="H7" s="113" t="s">
        <v>67</v>
      </c>
      <c r="I7" s="114"/>
      <c r="J7" s="115"/>
      <c r="K7" s="119" t="s">
        <v>68</v>
      </c>
      <c r="L7" s="110"/>
      <c r="M7" s="110"/>
      <c r="N7" s="113" t="s">
        <v>69</v>
      </c>
      <c r="O7" s="114"/>
      <c r="P7" s="115"/>
    </row>
    <row r="8" spans="2:16" s="2" customFormat="1" ht="12.75" customHeight="1">
      <c r="B8" s="105"/>
      <c r="C8" s="106"/>
      <c r="D8" s="107"/>
      <c r="E8" s="111"/>
      <c r="F8" s="112"/>
      <c r="G8" s="112"/>
      <c r="H8" s="116"/>
      <c r="I8" s="117"/>
      <c r="J8" s="118"/>
      <c r="K8" s="112"/>
      <c r="L8" s="112"/>
      <c r="M8" s="112"/>
      <c r="N8" s="116"/>
      <c r="O8" s="117"/>
      <c r="P8" s="118"/>
    </row>
    <row r="9" spans="2:16" ht="12.75" customHeight="1">
      <c r="B9" s="105"/>
      <c r="C9" s="106"/>
      <c r="D9" s="107"/>
      <c r="E9" s="120" t="s">
        <v>1</v>
      </c>
      <c r="F9" s="121"/>
      <c r="G9" s="122"/>
      <c r="H9" s="82" t="s">
        <v>2</v>
      </c>
      <c r="I9" s="89"/>
      <c r="J9" s="90"/>
      <c r="K9" s="120" t="s">
        <v>3</v>
      </c>
      <c r="L9" s="121"/>
      <c r="M9" s="122"/>
      <c r="N9" s="82" t="s">
        <v>4</v>
      </c>
      <c r="O9" s="89"/>
      <c r="P9" s="90"/>
    </row>
    <row r="10" spans="2:16" s="14" customFormat="1" ht="12.75" customHeight="1">
      <c r="B10" s="80"/>
      <c r="C10" s="108"/>
      <c r="D10" s="81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1" t="s">
        <v>43</v>
      </c>
      <c r="C11" s="77"/>
      <c r="D11" s="15" t="s">
        <v>26</v>
      </c>
      <c r="E11" s="16">
        <v>11</v>
      </c>
      <c r="F11" s="17">
        <v>24</v>
      </c>
      <c r="G11" s="18">
        <v>19</v>
      </c>
      <c r="H11" s="19"/>
      <c r="I11" s="20"/>
      <c r="J11" s="19"/>
      <c r="K11" s="18"/>
      <c r="L11" s="17"/>
      <c r="M11" s="18"/>
      <c r="N11" s="19"/>
      <c r="O11" s="20"/>
      <c r="P11" s="19"/>
    </row>
    <row r="12" spans="2:16" ht="12.75">
      <c r="B12" s="78"/>
      <c r="C12" s="79"/>
      <c r="D12" s="19" t="s">
        <v>27</v>
      </c>
      <c r="E12" s="18">
        <v>10</v>
      </c>
      <c r="F12" s="17">
        <v>19</v>
      </c>
      <c r="G12" s="18">
        <v>18</v>
      </c>
      <c r="H12" s="19"/>
      <c r="I12" s="20"/>
      <c r="J12" s="19"/>
      <c r="K12" s="18"/>
      <c r="L12" s="17"/>
      <c r="M12" s="18"/>
      <c r="N12" s="19"/>
      <c r="O12" s="20"/>
      <c r="P12" s="19"/>
    </row>
    <row r="13" spans="2:16" ht="12.75">
      <c r="B13" s="80"/>
      <c r="C13" s="81"/>
      <c r="D13" s="15" t="s">
        <v>28</v>
      </c>
      <c r="E13" s="54">
        <f>11/10</f>
        <v>1.1</v>
      </c>
      <c r="F13" s="57">
        <f>F11/F12</f>
        <v>1.263157894736842</v>
      </c>
      <c r="G13" s="54">
        <f>G11/G12</f>
        <v>1.0555555555555556</v>
      </c>
      <c r="H13" s="47"/>
      <c r="I13" s="49"/>
      <c r="J13" s="47"/>
      <c r="K13" s="54"/>
      <c r="L13" s="57"/>
      <c r="M13" s="54"/>
      <c r="N13" s="47"/>
      <c r="O13" s="49"/>
      <c r="P13" s="47"/>
    </row>
    <row r="14" spans="2:16" ht="12.75" customHeight="1">
      <c r="B14" s="91" t="s">
        <v>44</v>
      </c>
      <c r="C14" s="77"/>
      <c r="D14" s="24" t="s">
        <v>45</v>
      </c>
      <c r="E14" s="25">
        <v>10</v>
      </c>
      <c r="F14" s="26">
        <v>19</v>
      </c>
      <c r="G14" s="25">
        <v>19</v>
      </c>
      <c r="H14" s="24"/>
      <c r="I14" s="27"/>
      <c r="J14" s="24"/>
      <c r="K14" s="25"/>
      <c r="L14" s="26"/>
      <c r="M14" s="25"/>
      <c r="N14" s="24"/>
      <c r="O14" s="27"/>
      <c r="P14" s="24"/>
    </row>
    <row r="15" spans="2:16" ht="15" customHeight="1">
      <c r="B15" s="78"/>
      <c r="C15" s="79"/>
      <c r="D15" s="28" t="s">
        <v>29</v>
      </c>
      <c r="E15" s="18">
        <v>10</v>
      </c>
      <c r="F15" s="17">
        <v>19</v>
      </c>
      <c r="G15" s="18">
        <v>19</v>
      </c>
      <c r="H15" s="19"/>
      <c r="I15" s="20"/>
      <c r="J15" s="19"/>
      <c r="K15" s="18"/>
      <c r="L15" s="17"/>
      <c r="M15" s="18"/>
      <c r="N15" s="19"/>
      <c r="O15" s="20"/>
      <c r="P15" s="19"/>
    </row>
    <row r="16" spans="2:16" ht="13.5" customHeight="1">
      <c r="B16" s="78"/>
      <c r="C16" s="79"/>
      <c r="D16" s="28" t="s">
        <v>30</v>
      </c>
      <c r="E16" s="21">
        <v>0</v>
      </c>
      <c r="F16" s="22">
        <v>0</v>
      </c>
      <c r="G16" s="21">
        <v>0</v>
      </c>
      <c r="H16" s="15"/>
      <c r="I16" s="23"/>
      <c r="J16" s="15"/>
      <c r="K16" s="21"/>
      <c r="L16" s="22"/>
      <c r="M16" s="21"/>
      <c r="N16" s="15"/>
      <c r="O16" s="23"/>
      <c r="P16" s="15"/>
    </row>
    <row r="17" spans="2:16" ht="12.75">
      <c r="B17" s="80"/>
      <c r="C17" s="81"/>
      <c r="D17" s="15" t="s">
        <v>17</v>
      </c>
      <c r="E17" s="40">
        <v>1</v>
      </c>
      <c r="F17" s="42">
        <v>1</v>
      </c>
      <c r="G17" s="40">
        <v>1</v>
      </c>
      <c r="H17" s="44"/>
      <c r="I17" s="48"/>
      <c r="J17" s="44"/>
      <c r="K17" s="21"/>
      <c r="L17" s="22"/>
      <c r="M17" s="21"/>
      <c r="N17" s="15"/>
      <c r="O17" s="23"/>
      <c r="P17" s="15"/>
    </row>
    <row r="18" spans="2:16" ht="12.75">
      <c r="B18" s="92" t="s">
        <v>18</v>
      </c>
      <c r="C18" s="70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93" t="s">
        <v>19</v>
      </c>
      <c r="C19" s="96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94"/>
      <c r="C20" s="97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94"/>
      <c r="C21" s="98"/>
      <c r="D21" s="15" t="s">
        <v>40</v>
      </c>
      <c r="E21" s="2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>
      <c r="B22" s="94"/>
      <c r="C22" s="96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ht="12.75">
      <c r="B23" s="94"/>
      <c r="C23" s="97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ht="12.75">
      <c r="B24" s="94"/>
      <c r="C24" s="98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>
      <c r="B25" s="94"/>
      <c r="C25" s="96" t="s">
        <v>49</v>
      </c>
      <c r="D25" s="24" t="s">
        <v>47</v>
      </c>
      <c r="E25" s="25">
        <v>846</v>
      </c>
      <c r="F25" s="26">
        <v>846</v>
      </c>
      <c r="G25" s="25">
        <v>841</v>
      </c>
      <c r="H25" s="24"/>
      <c r="I25" s="27"/>
      <c r="J25" s="24"/>
      <c r="K25" s="25"/>
      <c r="L25" s="26"/>
      <c r="M25" s="25"/>
      <c r="N25" s="24"/>
      <c r="O25" s="27"/>
      <c r="P25" s="24"/>
    </row>
    <row r="26" spans="2:16" ht="12.75">
      <c r="B26" s="94"/>
      <c r="C26" s="97"/>
      <c r="D26" s="19" t="s">
        <v>48</v>
      </c>
      <c r="E26" s="18">
        <v>13</v>
      </c>
      <c r="F26" s="17">
        <v>11</v>
      </c>
      <c r="G26" s="18">
        <v>16</v>
      </c>
      <c r="H26" s="19"/>
      <c r="I26" s="20"/>
      <c r="J26" s="19"/>
      <c r="K26" s="18"/>
      <c r="L26" s="17"/>
      <c r="M26" s="18"/>
      <c r="N26" s="19"/>
      <c r="O26" s="20"/>
      <c r="P26" s="19"/>
    </row>
    <row r="27" spans="2:16" ht="12.75">
      <c r="B27" s="95"/>
      <c r="C27" s="98"/>
      <c r="D27" s="15" t="s">
        <v>40</v>
      </c>
      <c r="E27" s="55">
        <f>13/846</f>
        <v>0.015366430260047281</v>
      </c>
      <c r="F27" s="58">
        <f>F26/F25</f>
        <v>0.013002364066193853</v>
      </c>
      <c r="G27" s="55">
        <f>G26/G25</f>
        <v>0.019024970273483946</v>
      </c>
      <c r="H27" s="45"/>
      <c r="I27" s="50"/>
      <c r="J27" s="45"/>
      <c r="K27" s="55"/>
      <c r="L27" s="58"/>
      <c r="M27" s="55"/>
      <c r="N27" s="45"/>
      <c r="O27" s="50"/>
      <c r="P27" s="45"/>
    </row>
    <row r="28" spans="2:16" ht="12.75">
      <c r="B28" s="76" t="s">
        <v>50</v>
      </c>
      <c r="C28" s="77"/>
      <c r="D28" s="29" t="s">
        <v>51</v>
      </c>
      <c r="E28" s="25">
        <v>6</v>
      </c>
      <c r="F28" s="26">
        <v>4</v>
      </c>
      <c r="G28" s="25">
        <v>5</v>
      </c>
      <c r="H28" s="24"/>
      <c r="I28" s="27"/>
      <c r="J28" s="24"/>
      <c r="K28" s="25"/>
      <c r="L28" s="26"/>
      <c r="M28" s="25"/>
      <c r="N28" s="24"/>
      <c r="O28" s="27"/>
      <c r="P28" s="24"/>
    </row>
    <row r="29" spans="2:16" ht="12.75">
      <c r="B29" s="78"/>
      <c r="C29" s="79"/>
      <c r="D29" s="19" t="s">
        <v>52</v>
      </c>
      <c r="E29" s="18">
        <v>6</v>
      </c>
      <c r="F29" s="17">
        <v>4</v>
      </c>
      <c r="G29" s="18">
        <v>5</v>
      </c>
      <c r="H29" s="19"/>
      <c r="I29" s="20"/>
      <c r="J29" s="19"/>
      <c r="K29" s="18"/>
      <c r="L29" s="17"/>
      <c r="M29" s="18"/>
      <c r="N29" s="19"/>
      <c r="O29" s="20"/>
      <c r="P29" s="19"/>
    </row>
    <row r="30" spans="2:16" ht="12.75">
      <c r="B30" s="78"/>
      <c r="C30" s="79"/>
      <c r="D30" s="30" t="s">
        <v>53</v>
      </c>
      <c r="E30" s="41">
        <v>1</v>
      </c>
      <c r="F30" s="43">
        <v>1</v>
      </c>
      <c r="G30" s="41">
        <v>1</v>
      </c>
      <c r="H30" s="46"/>
      <c r="I30" s="53"/>
      <c r="J30" s="46"/>
      <c r="K30" s="31"/>
      <c r="L30" s="32"/>
      <c r="M30" s="31"/>
      <c r="N30" s="30"/>
      <c r="O30" s="33"/>
      <c r="P30" s="30"/>
    </row>
    <row r="31" spans="2:16" ht="12.75">
      <c r="B31" s="78"/>
      <c r="C31" s="79"/>
      <c r="D31" s="19" t="s">
        <v>41</v>
      </c>
      <c r="E31" s="64">
        <v>28</v>
      </c>
      <c r="F31" s="17">
        <v>25.73</v>
      </c>
      <c r="G31" s="18">
        <v>11.9</v>
      </c>
      <c r="H31" s="19"/>
      <c r="I31" s="20"/>
      <c r="J31" s="19"/>
      <c r="K31" s="18"/>
      <c r="L31" s="17"/>
      <c r="M31" s="18"/>
      <c r="N31" s="19"/>
      <c r="O31" s="20"/>
      <c r="P31" s="19"/>
    </row>
    <row r="32" spans="2:16" ht="12.75">
      <c r="B32" s="80"/>
      <c r="C32" s="81"/>
      <c r="D32" s="15" t="s">
        <v>42</v>
      </c>
      <c r="E32" s="54">
        <f>6/28</f>
        <v>0.21428571428571427</v>
      </c>
      <c r="F32" s="57">
        <f>F31/F29</f>
        <v>6.4325</v>
      </c>
      <c r="G32" s="54">
        <f>G31/G29</f>
        <v>2.38</v>
      </c>
      <c r="H32" s="47"/>
      <c r="I32" s="49"/>
      <c r="J32" s="59"/>
      <c r="K32" s="54"/>
      <c r="L32" s="57"/>
      <c r="M32" s="54"/>
      <c r="N32" s="47"/>
      <c r="O32" s="49"/>
      <c r="P32" s="47"/>
    </row>
    <row r="34" spans="2:16" s="3" customFormat="1" ht="12.75">
      <c r="B34" s="82" t="s">
        <v>20</v>
      </c>
      <c r="C34" s="83"/>
      <c r="D34" s="83"/>
      <c r="E34" s="83"/>
      <c r="F34" s="83"/>
      <c r="G34" s="83"/>
      <c r="H34" s="84"/>
      <c r="I34" s="85" t="s">
        <v>1</v>
      </c>
      <c r="J34" s="86"/>
      <c r="K34" s="87" t="s">
        <v>2</v>
      </c>
      <c r="L34" s="88"/>
      <c r="M34" s="85" t="s">
        <v>3</v>
      </c>
      <c r="N34" s="86"/>
      <c r="O34" s="87" t="s">
        <v>4</v>
      </c>
      <c r="P34" s="88"/>
    </row>
    <row r="35" spans="2:16" ht="12.75" customHeight="1">
      <c r="B35" s="74" t="s">
        <v>54</v>
      </c>
      <c r="C35" s="75"/>
      <c r="D35" s="75"/>
      <c r="E35" s="71" t="s">
        <v>55</v>
      </c>
      <c r="F35" s="71"/>
      <c r="G35" s="71"/>
      <c r="H35" s="71"/>
      <c r="I35" s="72"/>
      <c r="J35" s="73"/>
      <c r="K35" s="69"/>
      <c r="L35" s="70"/>
      <c r="M35" s="72"/>
      <c r="N35" s="73"/>
      <c r="O35" s="69"/>
      <c r="P35" s="70"/>
    </row>
    <row r="36" spans="2:16" ht="12.75">
      <c r="B36" s="75"/>
      <c r="C36" s="75"/>
      <c r="D36" s="75"/>
      <c r="E36" s="71" t="s">
        <v>21</v>
      </c>
      <c r="F36" s="71"/>
      <c r="G36" s="71"/>
      <c r="H36" s="71"/>
      <c r="I36" s="72"/>
      <c r="J36" s="73"/>
      <c r="K36" s="69"/>
      <c r="L36" s="70"/>
      <c r="M36" s="72"/>
      <c r="N36" s="73"/>
      <c r="O36" s="69"/>
      <c r="P36" s="70"/>
    </row>
    <row r="37" spans="2:16" ht="12.75">
      <c r="B37" s="75"/>
      <c r="C37" s="75"/>
      <c r="D37" s="75"/>
      <c r="E37" s="71" t="s">
        <v>56</v>
      </c>
      <c r="F37" s="71"/>
      <c r="G37" s="71"/>
      <c r="H37" s="71"/>
      <c r="I37" s="72"/>
      <c r="J37" s="73"/>
      <c r="K37" s="69"/>
      <c r="L37" s="70"/>
      <c r="M37" s="72"/>
      <c r="N37" s="73"/>
      <c r="O37" s="69"/>
      <c r="P37" s="70"/>
    </row>
    <row r="38" spans="2:16" ht="12.75">
      <c r="B38" s="34"/>
      <c r="C38" s="34"/>
      <c r="D38" s="34"/>
      <c r="E38" s="35"/>
      <c r="F38" s="34"/>
      <c r="G38" s="34"/>
      <c r="H38" s="35"/>
      <c r="I38" s="35"/>
      <c r="J38" s="35"/>
      <c r="K38" s="35"/>
      <c r="L38" s="35"/>
      <c r="M38" s="35"/>
      <c r="N38" s="35"/>
      <c r="O38" s="35"/>
      <c r="P38" s="34"/>
    </row>
    <row r="39" spans="2:16" ht="12.75">
      <c r="B39" s="34"/>
      <c r="C39" s="34"/>
      <c r="D39" s="34"/>
      <c r="E39" s="35"/>
      <c r="F39" s="34"/>
      <c r="G39" s="34"/>
      <c r="H39" s="35"/>
      <c r="I39" s="35"/>
      <c r="J39" s="35"/>
      <c r="K39" s="35"/>
      <c r="L39" s="35"/>
      <c r="M39" s="35"/>
      <c r="N39" s="35"/>
      <c r="O39" s="35"/>
      <c r="P39" s="34"/>
    </row>
    <row r="41" spans="3:16" ht="12.75">
      <c r="C41" s="65" t="s">
        <v>22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</row>
    <row r="42" spans="3:16" ht="12.75"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ht="12.75">
      <c r="J43" s="3"/>
    </row>
    <row r="44" spans="3:15" s="6" customFormat="1" ht="13.5" thickBot="1">
      <c r="C44" s="6" t="s">
        <v>33</v>
      </c>
      <c r="D44" s="38" t="s">
        <v>60</v>
      </c>
      <c r="G44" s="6" t="s">
        <v>34</v>
      </c>
      <c r="H44" s="67" t="s">
        <v>61</v>
      </c>
      <c r="I44" s="67"/>
      <c r="J44" s="67"/>
      <c r="L44" s="6" t="s">
        <v>35</v>
      </c>
      <c r="M44" s="68" t="s">
        <v>62</v>
      </c>
      <c r="N44" s="67"/>
      <c r="O44" s="67"/>
    </row>
    <row r="45" spans="5:11" ht="12.75">
      <c r="E45" s="3"/>
      <c r="H45" s="3"/>
      <c r="K45" s="39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B11:C13"/>
    <mergeCell ref="B14:C17"/>
    <mergeCell ref="B18:C18"/>
    <mergeCell ref="B19:B27"/>
    <mergeCell ref="C19:C21"/>
    <mergeCell ref="C22:C24"/>
    <mergeCell ref="C25:C27"/>
    <mergeCell ref="B28:C32"/>
    <mergeCell ref="B34:H34"/>
    <mergeCell ref="I34:J34"/>
    <mergeCell ref="K34:L34"/>
    <mergeCell ref="M34:N34"/>
    <mergeCell ref="O34:P34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</mergeCells>
  <hyperlinks>
    <hyperlink ref="M44" r:id="rId1" display="mindy@cot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99" t="s">
        <v>23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2:15" s="3" customFormat="1" ht="13.5" thickBot="1">
      <c r="B2" s="3" t="s">
        <v>36</v>
      </c>
      <c r="D2" s="101" t="s">
        <v>58</v>
      </c>
      <c r="E2" s="101"/>
      <c r="I2" s="4" t="s">
        <v>32</v>
      </c>
      <c r="J2" s="5">
        <v>1006</v>
      </c>
      <c r="M2" s="3" t="s">
        <v>37</v>
      </c>
      <c r="N2" s="6"/>
      <c r="O2" s="5">
        <v>2011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65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102" t="s">
        <v>0</v>
      </c>
      <c r="C7" s="103"/>
      <c r="D7" s="104"/>
      <c r="E7" s="109" t="s">
        <v>66</v>
      </c>
      <c r="F7" s="110"/>
      <c r="G7" s="110"/>
      <c r="H7" s="113" t="s">
        <v>67</v>
      </c>
      <c r="I7" s="114"/>
      <c r="J7" s="115"/>
      <c r="K7" s="119" t="s">
        <v>68</v>
      </c>
      <c r="L7" s="110"/>
      <c r="M7" s="110"/>
      <c r="N7" s="113" t="s">
        <v>69</v>
      </c>
      <c r="O7" s="114"/>
      <c r="P7" s="115"/>
    </row>
    <row r="8" spans="2:16" s="2" customFormat="1" ht="12.75" customHeight="1">
      <c r="B8" s="105"/>
      <c r="C8" s="106"/>
      <c r="D8" s="107"/>
      <c r="E8" s="111"/>
      <c r="F8" s="112"/>
      <c r="G8" s="112"/>
      <c r="H8" s="116"/>
      <c r="I8" s="117"/>
      <c r="J8" s="118"/>
      <c r="K8" s="112"/>
      <c r="L8" s="112"/>
      <c r="M8" s="112"/>
      <c r="N8" s="116"/>
      <c r="O8" s="117"/>
      <c r="P8" s="118"/>
    </row>
    <row r="9" spans="2:16" ht="12.75" customHeight="1">
      <c r="B9" s="105"/>
      <c r="C9" s="106"/>
      <c r="D9" s="107"/>
      <c r="E9" s="120" t="s">
        <v>1</v>
      </c>
      <c r="F9" s="121"/>
      <c r="G9" s="122"/>
      <c r="H9" s="82" t="s">
        <v>2</v>
      </c>
      <c r="I9" s="89"/>
      <c r="J9" s="90"/>
      <c r="K9" s="120" t="s">
        <v>3</v>
      </c>
      <c r="L9" s="121"/>
      <c r="M9" s="122"/>
      <c r="N9" s="82" t="s">
        <v>4</v>
      </c>
      <c r="O9" s="89"/>
      <c r="P9" s="90"/>
    </row>
    <row r="10" spans="2:16" s="14" customFormat="1" ht="12.75" customHeight="1">
      <c r="B10" s="80"/>
      <c r="C10" s="108"/>
      <c r="D10" s="81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1" t="s">
        <v>43</v>
      </c>
      <c r="C11" s="77"/>
      <c r="D11" s="15" t="s">
        <v>26</v>
      </c>
      <c r="E11" s="16">
        <v>9</v>
      </c>
      <c r="F11" s="17">
        <v>6</v>
      </c>
      <c r="G11" s="18">
        <v>5</v>
      </c>
      <c r="H11" s="19"/>
      <c r="I11" s="20"/>
      <c r="J11" s="19"/>
      <c r="K11" s="18"/>
      <c r="L11" s="17"/>
      <c r="M11" s="18"/>
      <c r="N11" s="19"/>
      <c r="O11" s="20"/>
      <c r="P11" s="19"/>
    </row>
    <row r="12" spans="2:16" ht="12.75">
      <c r="B12" s="78"/>
      <c r="C12" s="79"/>
      <c r="D12" s="19" t="s">
        <v>27</v>
      </c>
      <c r="E12" s="18">
        <v>9</v>
      </c>
      <c r="F12" s="17">
        <v>6</v>
      </c>
      <c r="G12" s="18">
        <v>4</v>
      </c>
      <c r="H12" s="19"/>
      <c r="I12" s="20"/>
      <c r="J12" s="19"/>
      <c r="K12" s="18"/>
      <c r="L12" s="17"/>
      <c r="M12" s="18"/>
      <c r="N12" s="19"/>
      <c r="O12" s="20"/>
      <c r="P12" s="19"/>
    </row>
    <row r="13" spans="2:16" ht="12.75">
      <c r="B13" s="80"/>
      <c r="C13" s="81"/>
      <c r="D13" s="15" t="s">
        <v>28</v>
      </c>
      <c r="E13" s="21">
        <v>1</v>
      </c>
      <c r="F13" s="22">
        <v>1</v>
      </c>
      <c r="G13" s="21">
        <f>G11/G12</f>
        <v>1.25</v>
      </c>
      <c r="H13" s="15"/>
      <c r="I13" s="23"/>
      <c r="J13" s="15"/>
      <c r="K13" s="21"/>
      <c r="L13" s="22"/>
      <c r="M13" s="21"/>
      <c r="N13" s="15"/>
      <c r="O13" s="23"/>
      <c r="P13" s="15"/>
    </row>
    <row r="14" spans="2:16" ht="12.75" customHeight="1">
      <c r="B14" s="91" t="s">
        <v>44</v>
      </c>
      <c r="C14" s="77"/>
      <c r="D14" s="24" t="s">
        <v>45</v>
      </c>
      <c r="E14" s="25">
        <v>9</v>
      </c>
      <c r="F14" s="26">
        <v>6</v>
      </c>
      <c r="G14" s="25">
        <v>5</v>
      </c>
      <c r="H14" s="24"/>
      <c r="I14" s="27"/>
      <c r="J14" s="24"/>
      <c r="K14" s="25"/>
      <c r="L14" s="26"/>
      <c r="M14" s="25"/>
      <c r="N14" s="24"/>
      <c r="O14" s="27"/>
      <c r="P14" s="24"/>
    </row>
    <row r="15" spans="2:16" ht="15" customHeight="1">
      <c r="B15" s="78"/>
      <c r="C15" s="79"/>
      <c r="D15" s="28" t="s">
        <v>29</v>
      </c>
      <c r="E15" s="18">
        <v>9</v>
      </c>
      <c r="F15" s="17">
        <v>6</v>
      </c>
      <c r="G15" s="18">
        <v>5</v>
      </c>
      <c r="H15" s="19"/>
      <c r="I15" s="20"/>
      <c r="J15" s="19"/>
      <c r="K15" s="18"/>
      <c r="L15" s="17"/>
      <c r="M15" s="18"/>
      <c r="N15" s="19"/>
      <c r="O15" s="20"/>
      <c r="P15" s="19"/>
    </row>
    <row r="16" spans="2:16" ht="13.5" customHeight="1">
      <c r="B16" s="78"/>
      <c r="C16" s="79"/>
      <c r="D16" s="28" t="s">
        <v>30</v>
      </c>
      <c r="E16" s="60">
        <v>0</v>
      </c>
      <c r="F16" s="61">
        <v>0</v>
      </c>
      <c r="G16" s="60">
        <v>0</v>
      </c>
      <c r="H16" s="62"/>
      <c r="I16" s="63"/>
      <c r="J16" s="62"/>
      <c r="K16" s="60"/>
      <c r="L16" s="61"/>
      <c r="M16" s="60"/>
      <c r="N16" s="62"/>
      <c r="O16" s="63"/>
      <c r="P16" s="62"/>
    </row>
    <row r="17" spans="2:16" ht="12.75">
      <c r="B17" s="80"/>
      <c r="C17" s="81"/>
      <c r="D17" s="15" t="s">
        <v>17</v>
      </c>
      <c r="E17" s="40">
        <v>1</v>
      </c>
      <c r="F17" s="42">
        <v>1</v>
      </c>
      <c r="G17" s="40">
        <v>1</v>
      </c>
      <c r="H17" s="44"/>
      <c r="I17" s="48"/>
      <c r="J17" s="44"/>
      <c r="K17" s="21"/>
      <c r="L17" s="22"/>
      <c r="M17" s="21"/>
      <c r="N17" s="15"/>
      <c r="O17" s="23"/>
      <c r="P17" s="15"/>
    </row>
    <row r="18" spans="2:16" ht="12.75">
      <c r="B18" s="92" t="s">
        <v>18</v>
      </c>
      <c r="C18" s="70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93" t="s">
        <v>19</v>
      </c>
      <c r="C19" s="96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94"/>
      <c r="C20" s="97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94"/>
      <c r="C21" s="98"/>
      <c r="D21" s="15" t="s">
        <v>40</v>
      </c>
      <c r="E21" s="55"/>
      <c r="F21" s="58"/>
      <c r="G21" s="55"/>
      <c r="H21" s="45"/>
      <c r="I21" s="50"/>
      <c r="J21" s="45"/>
      <c r="K21" s="55"/>
      <c r="L21" s="58"/>
      <c r="M21" s="55"/>
      <c r="N21" s="45"/>
      <c r="O21" s="50"/>
      <c r="P21" s="45"/>
    </row>
    <row r="22" spans="2:16" ht="12.75" customHeight="1">
      <c r="B22" s="94"/>
      <c r="C22" s="96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ht="12.75">
      <c r="B23" s="94"/>
      <c r="C23" s="97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ht="12.75">
      <c r="B24" s="94"/>
      <c r="C24" s="98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>
      <c r="B25" s="94"/>
      <c r="C25" s="96" t="s">
        <v>49</v>
      </c>
      <c r="D25" s="24" t="s">
        <v>47</v>
      </c>
      <c r="E25" s="25">
        <v>313</v>
      </c>
      <c r="F25" s="26">
        <v>309</v>
      </c>
      <c r="G25" s="25">
        <v>309</v>
      </c>
      <c r="H25" s="24"/>
      <c r="I25" s="27"/>
      <c r="J25" s="24"/>
      <c r="K25" s="25"/>
      <c r="L25" s="26"/>
      <c r="M25" s="25"/>
      <c r="N25" s="24"/>
      <c r="O25" s="27"/>
      <c r="P25" s="24"/>
    </row>
    <row r="26" spans="2:16" ht="12.75">
      <c r="B26" s="94"/>
      <c r="C26" s="97"/>
      <c r="D26" s="19" t="s">
        <v>48</v>
      </c>
      <c r="E26" s="18">
        <v>7</v>
      </c>
      <c r="F26" s="17">
        <v>5</v>
      </c>
      <c r="G26" s="18">
        <v>8</v>
      </c>
      <c r="H26" s="19"/>
      <c r="I26" s="20"/>
      <c r="J26" s="19"/>
      <c r="K26" s="18"/>
      <c r="L26" s="17"/>
      <c r="M26" s="18"/>
      <c r="N26" s="19"/>
      <c r="O26" s="20"/>
      <c r="P26" s="19"/>
    </row>
    <row r="27" spans="2:16" ht="12.75">
      <c r="B27" s="95"/>
      <c r="C27" s="98"/>
      <c r="D27" s="15" t="s">
        <v>40</v>
      </c>
      <c r="E27" s="55">
        <f>E26/E25</f>
        <v>0.022364217252396165</v>
      </c>
      <c r="F27" s="58">
        <f>F26/F25</f>
        <v>0.016181229773462782</v>
      </c>
      <c r="G27" s="55">
        <f>G26/G25</f>
        <v>0.025889967637540454</v>
      </c>
      <c r="H27" s="45"/>
      <c r="I27" s="50"/>
      <c r="J27" s="45"/>
      <c r="K27" s="55"/>
      <c r="L27" s="58"/>
      <c r="M27" s="55"/>
      <c r="N27" s="45"/>
      <c r="O27" s="50"/>
      <c r="P27" s="45"/>
    </row>
    <row r="28" spans="2:16" ht="12.75">
      <c r="B28" s="76" t="s">
        <v>50</v>
      </c>
      <c r="C28" s="77"/>
      <c r="D28" s="29" t="s">
        <v>51</v>
      </c>
      <c r="E28" s="25">
        <v>3</v>
      </c>
      <c r="F28" s="26">
        <v>3</v>
      </c>
      <c r="G28" s="25">
        <v>3</v>
      </c>
      <c r="H28" s="24"/>
      <c r="I28" s="27"/>
      <c r="J28" s="24"/>
      <c r="K28" s="25"/>
      <c r="L28" s="26"/>
      <c r="M28" s="25"/>
      <c r="N28" s="24"/>
      <c r="O28" s="27"/>
      <c r="P28" s="24"/>
    </row>
    <row r="29" spans="2:16" ht="12.75">
      <c r="B29" s="78"/>
      <c r="C29" s="79"/>
      <c r="D29" s="19" t="s">
        <v>52</v>
      </c>
      <c r="E29" s="18">
        <v>3</v>
      </c>
      <c r="F29" s="17">
        <v>3</v>
      </c>
      <c r="G29" s="18">
        <v>3</v>
      </c>
      <c r="H29" s="19"/>
      <c r="I29" s="20"/>
      <c r="J29" s="19"/>
      <c r="K29" s="18"/>
      <c r="L29" s="17"/>
      <c r="M29" s="18"/>
      <c r="N29" s="19"/>
      <c r="O29" s="20"/>
      <c r="P29" s="19"/>
    </row>
    <row r="30" spans="2:16" ht="12.75">
      <c r="B30" s="78"/>
      <c r="C30" s="79"/>
      <c r="D30" s="30" t="s">
        <v>53</v>
      </c>
      <c r="E30" s="41">
        <v>1</v>
      </c>
      <c r="F30" s="43">
        <v>1</v>
      </c>
      <c r="G30" s="41">
        <v>1</v>
      </c>
      <c r="H30" s="46"/>
      <c r="I30" s="53"/>
      <c r="J30" s="30"/>
      <c r="K30" s="31"/>
      <c r="L30" s="32"/>
      <c r="M30" s="31"/>
      <c r="N30" s="30"/>
      <c r="O30" s="33"/>
      <c r="P30" s="30"/>
    </row>
    <row r="31" spans="2:16" ht="12.75">
      <c r="B31" s="78"/>
      <c r="C31" s="79"/>
      <c r="D31" s="19" t="s">
        <v>41</v>
      </c>
      <c r="E31" s="18">
        <v>6.73</v>
      </c>
      <c r="F31" s="17">
        <v>20.95</v>
      </c>
      <c r="G31" s="18">
        <v>17.65</v>
      </c>
      <c r="H31" s="19"/>
      <c r="I31" s="20"/>
      <c r="J31" s="19"/>
      <c r="K31" s="18"/>
      <c r="L31" s="17"/>
      <c r="M31" s="18"/>
      <c r="N31" s="19"/>
      <c r="O31" s="20"/>
      <c r="P31" s="19"/>
    </row>
    <row r="32" spans="2:16" ht="12.75">
      <c r="B32" s="80"/>
      <c r="C32" s="81"/>
      <c r="D32" s="15" t="s">
        <v>42</v>
      </c>
      <c r="E32" s="54">
        <f>E31/E29</f>
        <v>2.2433333333333336</v>
      </c>
      <c r="F32" s="57">
        <f>F31/F29</f>
        <v>6.983333333333333</v>
      </c>
      <c r="G32" s="54">
        <f>G31/G29</f>
        <v>5.883333333333333</v>
      </c>
      <c r="H32" s="47"/>
      <c r="I32" s="49"/>
      <c r="J32" s="47"/>
      <c r="K32" s="54"/>
      <c r="L32" s="57"/>
      <c r="M32" s="54"/>
      <c r="N32" s="47"/>
      <c r="O32" s="49"/>
      <c r="P32" s="47"/>
    </row>
    <row r="34" spans="2:16" s="3" customFormat="1" ht="12.75">
      <c r="B34" s="82" t="s">
        <v>20</v>
      </c>
      <c r="C34" s="83"/>
      <c r="D34" s="83"/>
      <c r="E34" s="83"/>
      <c r="F34" s="83"/>
      <c r="G34" s="83"/>
      <c r="H34" s="84"/>
      <c r="I34" s="85" t="s">
        <v>1</v>
      </c>
      <c r="J34" s="86"/>
      <c r="K34" s="87" t="s">
        <v>2</v>
      </c>
      <c r="L34" s="88"/>
      <c r="M34" s="85" t="s">
        <v>3</v>
      </c>
      <c r="N34" s="86"/>
      <c r="O34" s="87" t="s">
        <v>4</v>
      </c>
      <c r="P34" s="88"/>
    </row>
    <row r="35" spans="2:16" ht="12.75" customHeight="1">
      <c r="B35" s="74" t="s">
        <v>54</v>
      </c>
      <c r="C35" s="75"/>
      <c r="D35" s="75"/>
      <c r="E35" s="71" t="s">
        <v>55</v>
      </c>
      <c r="F35" s="71"/>
      <c r="G35" s="71"/>
      <c r="H35" s="71"/>
      <c r="I35" s="72"/>
      <c r="J35" s="73"/>
      <c r="K35" s="69"/>
      <c r="L35" s="70"/>
      <c r="M35" s="72"/>
      <c r="N35" s="73"/>
      <c r="O35" s="69"/>
      <c r="P35" s="70"/>
    </row>
    <row r="36" spans="2:16" ht="12.75">
      <c r="B36" s="75"/>
      <c r="C36" s="75"/>
      <c r="D36" s="75"/>
      <c r="E36" s="71" t="s">
        <v>21</v>
      </c>
      <c r="F36" s="71"/>
      <c r="G36" s="71"/>
      <c r="H36" s="71"/>
      <c r="I36" s="72"/>
      <c r="J36" s="73"/>
      <c r="K36" s="69"/>
      <c r="L36" s="70"/>
      <c r="M36" s="72"/>
      <c r="N36" s="73"/>
      <c r="O36" s="69"/>
      <c r="P36" s="70"/>
    </row>
    <row r="37" spans="2:16" ht="12.75">
      <c r="B37" s="75"/>
      <c r="C37" s="75"/>
      <c r="D37" s="75"/>
      <c r="E37" s="71" t="s">
        <v>56</v>
      </c>
      <c r="F37" s="71"/>
      <c r="G37" s="71"/>
      <c r="H37" s="71"/>
      <c r="I37" s="72"/>
      <c r="J37" s="73"/>
      <c r="K37" s="69"/>
      <c r="L37" s="70"/>
      <c r="M37" s="72"/>
      <c r="N37" s="73"/>
      <c r="O37" s="69"/>
      <c r="P37" s="70"/>
    </row>
    <row r="38" spans="2:16" ht="12.75">
      <c r="B38" s="34"/>
      <c r="C38" s="34"/>
      <c r="D38" s="34"/>
      <c r="E38" s="35"/>
      <c r="F38" s="34"/>
      <c r="G38" s="34"/>
      <c r="H38" s="35"/>
      <c r="I38" s="35"/>
      <c r="J38" s="35"/>
      <c r="K38" s="35"/>
      <c r="L38" s="35"/>
      <c r="M38" s="35"/>
      <c r="N38" s="35"/>
      <c r="O38" s="35"/>
      <c r="P38" s="34"/>
    </row>
    <row r="39" spans="2:16" ht="12.75">
      <c r="B39" s="34"/>
      <c r="C39" s="34"/>
      <c r="D39" s="34"/>
      <c r="E39" s="35"/>
      <c r="F39" s="34"/>
      <c r="G39" s="34"/>
      <c r="H39" s="35"/>
      <c r="I39" s="35"/>
      <c r="J39" s="35"/>
      <c r="K39" s="35"/>
      <c r="L39" s="35"/>
      <c r="M39" s="35"/>
      <c r="N39" s="35"/>
      <c r="O39" s="35"/>
      <c r="P39" s="34"/>
    </row>
    <row r="41" spans="3:16" ht="12.75">
      <c r="C41" s="65" t="s">
        <v>22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</row>
    <row r="42" spans="3:16" ht="12.75"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ht="12.75">
      <c r="J43" s="3"/>
    </row>
    <row r="44" spans="3:15" s="6" customFormat="1" ht="13.5" thickBot="1">
      <c r="C44" s="6" t="s">
        <v>33</v>
      </c>
      <c r="D44" s="38" t="s">
        <v>60</v>
      </c>
      <c r="G44" s="6" t="s">
        <v>34</v>
      </c>
      <c r="H44" s="67" t="s">
        <v>61</v>
      </c>
      <c r="I44" s="67"/>
      <c r="J44" s="67"/>
      <c r="L44" s="6" t="s">
        <v>35</v>
      </c>
      <c r="M44" s="68" t="s">
        <v>62</v>
      </c>
      <c r="N44" s="67"/>
      <c r="O44" s="67"/>
    </row>
    <row r="45" spans="5:11" ht="12.75">
      <c r="E45" s="3"/>
      <c r="H45" s="3"/>
      <c r="K45" s="39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B11:C13"/>
    <mergeCell ref="B14:C17"/>
    <mergeCell ref="B18:C18"/>
    <mergeCell ref="B19:B27"/>
    <mergeCell ref="C19:C21"/>
    <mergeCell ref="C22:C24"/>
    <mergeCell ref="C25:C27"/>
    <mergeCell ref="B28:C32"/>
    <mergeCell ref="B34:H34"/>
    <mergeCell ref="I34:J34"/>
    <mergeCell ref="K34:L34"/>
    <mergeCell ref="M34:N34"/>
    <mergeCell ref="O34:P34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</mergeCells>
  <hyperlinks>
    <hyperlink ref="M44" r:id="rId1" display="mindy@cot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MDE</cp:lastModifiedBy>
  <cp:lastPrinted>2010-04-27T18:57:41Z</cp:lastPrinted>
  <dcterms:created xsi:type="dcterms:W3CDTF">2009-11-05T22:32:05Z</dcterms:created>
  <dcterms:modified xsi:type="dcterms:W3CDTF">2011-07-06T21:24:41Z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  <property fmtid="{D5CDD505-2E9C-101B-9397-08002B2CF9AE}" pid="4" name="_AdHocReviewCycleID">
    <vt:i4>-1731263879</vt:i4>
  </property>
  <property fmtid="{D5CDD505-2E9C-101B-9397-08002B2CF9AE}" pid="5" name="_EmailSubject">
    <vt:lpwstr>(4) Small LEC's Summary G.O. 133-C 1st Qtr 2011 Refilings</vt:lpwstr>
  </property>
  <property fmtid="{D5CDD505-2E9C-101B-9397-08002B2CF9AE}" pid="6" name="_AuthorEmail">
    <vt:lpwstr>michael.evans@cpuc.ca.gov</vt:lpwstr>
  </property>
  <property fmtid="{D5CDD505-2E9C-101B-9397-08002B2CF9AE}" pid="7" name="_AuthorEmailDisplayName">
    <vt:lpwstr>Evans, Michael</vt:lpwstr>
  </property>
</Properties>
</file>